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00" activeTab="2"/>
  </bookViews>
  <sheets>
    <sheet name="ATR116" sheetId="2" r:id="rId1"/>
    <sheet name="Tabel fra pensionsanalyse" sheetId="3" r:id="rId2"/>
    <sheet name="Lønpræmier i vandsektore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H20" i="4" s="1"/>
  <c r="H22" i="4" s="1"/>
  <c r="H6" i="4"/>
  <c r="G17" i="4"/>
  <c r="G20" i="4" s="1"/>
  <c r="G22" i="4" s="1"/>
  <c r="K22" i="4" s="1"/>
  <c r="F17" i="4"/>
  <c r="F20" i="4" s="1"/>
  <c r="F22" i="4" s="1"/>
  <c r="E17" i="4"/>
  <c r="E20" i="4" s="1"/>
  <c r="E22" i="4" s="1"/>
  <c r="J22" i="4" s="1"/>
  <c r="D17" i="4"/>
  <c r="D20" i="4" s="1"/>
  <c r="D22" i="4" s="1"/>
  <c r="C17" i="4"/>
  <c r="C21" i="4" s="1"/>
  <c r="C6" i="4"/>
  <c r="Q17" i="2"/>
  <c r="Q16" i="2"/>
  <c r="Q15" i="2"/>
  <c r="Q14" i="2"/>
  <c r="D21" i="4" l="1"/>
  <c r="C20" i="4"/>
  <c r="C22" i="4" s="1"/>
  <c r="E21" i="4"/>
  <c r="J21" i="4" s="1"/>
  <c r="G21" i="4"/>
  <c r="K21" i="4" s="1"/>
  <c r="F21" i="4"/>
  <c r="H21" i="4"/>
  <c r="Q4" i="2"/>
  <c r="Q5" i="2"/>
  <c r="Q6" i="2"/>
  <c r="Q7" i="2"/>
  <c r="H9" i="4"/>
  <c r="H11" i="4" s="1"/>
  <c r="G6" i="4"/>
  <c r="G9" i="4" s="1"/>
  <c r="G11" i="4" s="1"/>
  <c r="K11" i="4" s="1"/>
  <c r="F6" i="4"/>
  <c r="F9" i="4" s="1"/>
  <c r="F11" i="4" s="1"/>
  <c r="E6" i="4"/>
  <c r="E9" i="4" s="1"/>
  <c r="E11" i="4" s="1"/>
  <c r="J11" i="4" s="1"/>
  <c r="D6" i="4"/>
  <c r="D9" i="4" s="1"/>
  <c r="D11" i="4" s="1"/>
  <c r="C9" i="4"/>
  <c r="C11" i="4" s="1"/>
  <c r="F10" i="4" l="1"/>
  <c r="C10" i="4"/>
  <c r="G10" i="4"/>
  <c r="K10" i="4" s="1"/>
  <c r="E10" i="4"/>
  <c r="J10" i="4" s="1"/>
  <c r="D10" i="4"/>
  <c r="H10" i="4"/>
</calcChain>
</file>

<file path=xl/sharedStrings.xml><?xml version="1.0" encoding="utf-8"?>
<sst xmlns="http://schemas.openxmlformats.org/spreadsheetml/2006/main" count="1085" uniqueCount="261">
  <si>
    <t xml:space="preserve">Foreløbige data for 2018 er indarbejdet i de årlige tabeller.  Offentlig forvaltning og service omfatter statslig-, regional- og kommunal forvaltning og service samt sociale kasser og fonde. Virksomheder og organisationer omfatter de private virksomheder, de offentlige virksomheder, private nonprofit-organisationer og internationale organisationer og uoplyst sektor. </t>
  </si>
  <si>
    <t>Lønsum (mio. kr.)</t>
  </si>
  <si>
    <t>Job (antal)</t>
  </si>
  <si>
    <t>Beskæftigede (antal)</t>
  </si>
  <si>
    <t>Præsteret tid (1000 timer)</t>
  </si>
  <si>
    <t>36000 Vandforsyning</t>
  </si>
  <si>
    <t>I alt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</si>
  <si>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</si>
  <si>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</si>
  <si>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</si>
  <si>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</si>
  <si>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</si>
  <si>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</si>
  <si>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</si>
  <si>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</si>
  <si>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</si>
  <si>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</si>
  <si>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</si>
  <si>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Enhed: -</t>
  </si>
  <si>
    <t>Arbejdstidsregnskab (år) efter køn, socioøkonomisk status, sektor, branche (DB07), type og tid</t>
  </si>
  <si>
    <t>Anm.: En stjerne indikerer p-værdi under 5 pct., mens to og tre stjerner indikerer p-værdier under hhv. 1 pct. og 0,1 pct.</t>
  </si>
  <si>
    <t>R²</t>
  </si>
  <si>
    <t>Observationer</t>
  </si>
  <si>
    <t>***</t>
  </si>
  <si>
    <t>Konstantled</t>
  </si>
  <si>
    <t>Uoplyst aktivitet</t>
  </si>
  <si>
    <t>Andre serviceydelser</t>
  </si>
  <si>
    <t>Kultur og fritid</t>
  </si>
  <si>
    <t>*</t>
  </si>
  <si>
    <t>Sociale institutioner</t>
  </si>
  <si>
    <t>Sunhedsvæsen</t>
  </si>
  <si>
    <t>Undervisning</t>
  </si>
  <si>
    <t>Off. adm., forsvar, politi</t>
  </si>
  <si>
    <t>Rejsebureauer, rengøring mv</t>
  </si>
  <si>
    <t>Reklame o.a. erhvervsservice</t>
  </si>
  <si>
    <t>Forskning og udvikling</t>
  </si>
  <si>
    <t>Rådgivning mv.</t>
  </si>
  <si>
    <t>Fast ejendom</t>
  </si>
  <si>
    <t>Finansiering og forsikring</t>
  </si>
  <si>
    <t>It- og informationstjenester</t>
  </si>
  <si>
    <t>**</t>
  </si>
  <si>
    <t>Telekommunikation</t>
  </si>
  <si>
    <t>Foralg, tv og radio</t>
  </si>
  <si>
    <t>Hoteller og restauranter</t>
  </si>
  <si>
    <t>Transport</t>
  </si>
  <si>
    <t>Handel</t>
  </si>
  <si>
    <t>Bygge og anlæg</t>
  </si>
  <si>
    <t>Vandforsyning og renovation</t>
  </si>
  <si>
    <t>Energiforsyning</t>
  </si>
  <si>
    <t>Transportmiddelindustri</t>
  </si>
  <si>
    <t>Maskinindustri</t>
  </si>
  <si>
    <t>Fremst. Af elektrisk udstyr</t>
  </si>
  <si>
    <t>Elektronikindustri</t>
  </si>
  <si>
    <t>Metalindustri</t>
  </si>
  <si>
    <t>Plast-, glas- og betonindustri</t>
  </si>
  <si>
    <t>Medicinalindustri</t>
  </si>
  <si>
    <t>Kemisk industri</t>
  </si>
  <si>
    <t>Olieraffinaderier mv.</t>
  </si>
  <si>
    <t>Træ-, papirindustri, trykkeri</t>
  </si>
  <si>
    <t>Tekstil- og læderindustri</t>
  </si>
  <si>
    <t>Føde-, drikke-, tobaksvare</t>
  </si>
  <si>
    <t>Råstofindvinding</t>
  </si>
  <si>
    <t>Landbrug, skovbrug og fiskeri</t>
  </si>
  <si>
    <t>Internationale organisationer og ambassader</t>
  </si>
  <si>
    <t>Private husholdninger med ansat medhjælp</t>
  </si>
  <si>
    <t>Frisører, vaskerier og andre serviceydelser</t>
  </si>
  <si>
    <t>Reparation af husholdningsudstyr</t>
  </si>
  <si>
    <t>Organisationer og foreninger</t>
  </si>
  <si>
    <t>Forlystelsesparker og andre fritidsaktiviteter</t>
  </si>
  <si>
    <t>Sport</t>
  </si>
  <si>
    <t>Lotteri og andet spil</t>
  </si>
  <si>
    <t>Biblioteker, museer mv.</t>
  </si>
  <si>
    <t>Teater, musik og kunst</t>
  </si>
  <si>
    <t>Daginstitutioner og dagcentre mv.</t>
  </si>
  <si>
    <t>Plejehjem mv.</t>
  </si>
  <si>
    <t>Læger, tandlæger mv.</t>
  </si>
  <si>
    <t>Hospitaler</t>
  </si>
  <si>
    <t>Voksenundervisning mv.</t>
  </si>
  <si>
    <t>Videregående uddannelsesinstitutioner</t>
  </si>
  <si>
    <t>Gymnasier og erhvervsfaglige skoler</t>
  </si>
  <si>
    <t>Grundskoler</t>
  </si>
  <si>
    <t>Forsvar, politi og retsvæsen mv.</t>
  </si>
  <si>
    <t>Offentlig administration</t>
  </si>
  <si>
    <t>Anden operationel service</t>
  </si>
  <si>
    <t>Ejendomsservice, rengøring og anlægsgartnere</t>
  </si>
  <si>
    <t>Vagt og sikkerhedstjeneste</t>
  </si>
  <si>
    <t>Rejsebureauer</t>
  </si>
  <si>
    <t>Arbejdsformidling og vikarbureauer</t>
  </si>
  <si>
    <t>Udlejning og leasing af materiel</t>
  </si>
  <si>
    <t>Dyrlæger</t>
  </si>
  <si>
    <t>Anden videnservice</t>
  </si>
  <si>
    <t>Reklame- og analysebureauer</t>
  </si>
  <si>
    <t>Arkitekter og rådgivende ingeniører</t>
  </si>
  <si>
    <t>Virksomhedskonsulenter</t>
  </si>
  <si>
    <t>Revision og bogføring</t>
  </si>
  <si>
    <t>Advokatvirksomhed</t>
  </si>
  <si>
    <t>Udlejning af erhvervsejendomme</t>
  </si>
  <si>
    <t>Boligudlejning</t>
  </si>
  <si>
    <t>Ejendomsmæglere mv.</t>
  </si>
  <si>
    <t>Finansiel service</t>
  </si>
  <si>
    <t>Forsikring og pension</t>
  </si>
  <si>
    <t>Kreditforeninger mv.</t>
  </si>
  <si>
    <t>Pengeinstitutter</t>
  </si>
  <si>
    <t>Informationstjenester</t>
  </si>
  <si>
    <t>It-konsulenter mv.</t>
  </si>
  <si>
    <t>Radio- og tv-stationer</t>
  </si>
  <si>
    <t>Produktion af film, tv og musik mv.</t>
  </si>
  <si>
    <t>Udgivelse af computerspil og anden software</t>
  </si>
  <si>
    <t>Forlag</t>
  </si>
  <si>
    <t>Restauranter</t>
  </si>
  <si>
    <t>Hoteller mv.</t>
  </si>
  <si>
    <t>Post og kurertjeneste</t>
  </si>
  <si>
    <t>Hjælpevirksomhed til transport</t>
  </si>
  <si>
    <t>Luftfart</t>
  </si>
  <si>
    <t>Skibsfart</t>
  </si>
  <si>
    <t>Fragtvognmænd og rørtransport</t>
  </si>
  <si>
    <t>Lokaltog, bus og taxi mv.</t>
  </si>
  <si>
    <t>Regional- og fjerntog</t>
  </si>
  <si>
    <t>Internethandel, postordre mv.</t>
  </si>
  <si>
    <t>Detailh. med beklædning og fodtøj</t>
  </si>
  <si>
    <t>Detailh. med kultur- og fritidsprodukter</t>
  </si>
  <si>
    <t>Detailh. med tekstiler og husholdningsudstyr mv.</t>
  </si>
  <si>
    <t>Detailh. med forbrugerelektronik</t>
  </si>
  <si>
    <t>Tankstationer</t>
  </si>
  <si>
    <t>Specialbutikker med fødevarer</t>
  </si>
  <si>
    <t>Supermarkeder og varehuse mv.</t>
  </si>
  <si>
    <t>Anden engroshandel</t>
  </si>
  <si>
    <t>Engrosh. med andre maskiner</t>
  </si>
  <si>
    <t>Engrosh. med it-udstyr</t>
  </si>
  <si>
    <t>Engrosh. med tekstiler og husholdningsudstyr</t>
  </si>
  <si>
    <t>Engrosh. med føde-, drikke- og tobaksvarer</t>
  </si>
  <si>
    <t>Engrosh. med korn og foderstof</t>
  </si>
  <si>
    <t>Agenturhandel</t>
  </si>
  <si>
    <t>Bilværksteder mv.</t>
  </si>
  <si>
    <t>Bilhandel</t>
  </si>
  <si>
    <t>Murere og anden specialiseret bygge- og anlægsvirksomhed samt forberedende byggepladsarbejde</t>
  </si>
  <si>
    <t>Bygningsfærdiggørelse</t>
  </si>
  <si>
    <t>Bygningsinstallation</t>
  </si>
  <si>
    <t>Anlægsentreprenører</t>
  </si>
  <si>
    <t>Byggeentreprenører</t>
  </si>
  <si>
    <t>Rensning af jord og grundvand</t>
  </si>
  <si>
    <t>Renovation og genbrug</t>
  </si>
  <si>
    <t>Kloak- og rensningsanlæg</t>
  </si>
  <si>
    <t>Vandforsyning</t>
  </si>
  <si>
    <t>Varmeforsyning</t>
  </si>
  <si>
    <t>Gasforsyning</t>
  </si>
  <si>
    <t>Elforsyning</t>
  </si>
  <si>
    <t>Reparation og installation af maskiner og udstyr</t>
  </si>
  <si>
    <t>Legetøj og anden fremstillingsvirksomhed</t>
  </si>
  <si>
    <t>Fremstilling af medicinske instrumenter mv.</t>
  </si>
  <si>
    <t>Fremst. af skibe og andre transportmidler</t>
  </si>
  <si>
    <t>Fremst. af motorkøretøjer og dele hertil</t>
  </si>
  <si>
    <t>Fremst. af andre maskiner</t>
  </si>
  <si>
    <t>Fremst. af motorer, vindmøller og pumper</t>
  </si>
  <si>
    <t>Fremst. af husholdningsapparater, lamper mv.</t>
  </si>
  <si>
    <t>Fremst. af ledninger og kabler</t>
  </si>
  <si>
    <t>Fremst. af elektriske motorer mv.</t>
  </si>
  <si>
    <t>Fremst. af andet elektronisk udstyr</t>
  </si>
  <si>
    <t>Fremst. af computere og kommunikationsudstyr mv.</t>
  </si>
  <si>
    <t>Metalvareindustri</t>
  </si>
  <si>
    <t>Fremst. af metal</t>
  </si>
  <si>
    <t>Betonindustri og teglværker</t>
  </si>
  <si>
    <t>Glasindustri og keramisk industri</t>
  </si>
  <si>
    <t>Plast- og gummiindustri</t>
  </si>
  <si>
    <t>Fremst. af maling og sæbe mv.</t>
  </si>
  <si>
    <t>Fremst. af basiskemikalier</t>
  </si>
  <si>
    <t>Trykkerier mv.</t>
  </si>
  <si>
    <t>Papirindustri</t>
  </si>
  <si>
    <t>Træindustri</t>
  </si>
  <si>
    <t>Læder- og fodtøjsindustri</t>
  </si>
  <si>
    <t>Beklædningsindustri</t>
  </si>
  <si>
    <t>Tekstilindustri</t>
  </si>
  <si>
    <t>Tobaksindustri</t>
  </si>
  <si>
    <t>Drikkevareindustri</t>
  </si>
  <si>
    <t>Anden fødevareindustri</t>
  </si>
  <si>
    <t>Bagerier, brødfabrikker mv.</t>
  </si>
  <si>
    <t>Mejerier</t>
  </si>
  <si>
    <t>Fiskeindustri</t>
  </si>
  <si>
    <t>Slagterier</t>
  </si>
  <si>
    <t>Service til råstofindvinding</t>
  </si>
  <si>
    <t>Indvinding af grus og sten</t>
  </si>
  <si>
    <t>Indvinding af olie og gas</t>
  </si>
  <si>
    <t>Fiskeri</t>
  </si>
  <si>
    <t>Skovbrug</t>
  </si>
  <si>
    <t>Landbrug og gartneri</t>
  </si>
  <si>
    <t>Aarhus</t>
  </si>
  <si>
    <t>København og omegn</t>
  </si>
  <si>
    <t>-</t>
  </si>
  <si>
    <t>Efterkommer</t>
  </si>
  <si>
    <t>Indvandrer</t>
  </si>
  <si>
    <t>Lønmodtager u.n.a.</t>
  </si>
  <si>
    <t>Andre lønmodtagere</t>
  </si>
  <si>
    <t>Lønmodtager på mellemniveau</t>
  </si>
  <si>
    <t>Lønmodtager på højeste niveau</t>
  </si>
  <si>
    <t>Lønmodtager med ledelsesarbejde</t>
  </si>
  <si>
    <t>Børn</t>
  </si>
  <si>
    <t>Phd </t>
  </si>
  <si>
    <t>Langvideregående uddannelse</t>
  </si>
  <si>
    <t>Mellemlangvideregående uddannelse</t>
  </si>
  <si>
    <t>Kortvideregående uddannelse</t>
  </si>
  <si>
    <t>Gymnasiel</t>
  </si>
  <si>
    <t>Karakter</t>
  </si>
  <si>
    <t>Civilstatus*køn</t>
  </si>
  <si>
    <t>Civilstatus</t>
  </si>
  <si>
    <r>
      <t>Potentiel erhvervserfaring</t>
    </r>
    <r>
      <rPr>
        <sz val="6"/>
        <color rgb="FF4D0000"/>
        <rFont val="Calibri"/>
        <family val="2"/>
      </rPr>
      <t>²</t>
    </r>
  </si>
  <si>
    <t>Potentiel erhvervserfaring</t>
  </si>
  <si>
    <t>Alder²*køn</t>
  </si>
  <si>
    <t>Alder²</t>
  </si>
  <si>
    <t>Alder*køn</t>
  </si>
  <si>
    <t>Alder</t>
  </si>
  <si>
    <t>Køn*børn</t>
  </si>
  <si>
    <t>Køn</t>
  </si>
  <si>
    <t>Den finansielle sektor (bred branche gruppering)</t>
  </si>
  <si>
    <t>2 (top 5 pct.)</t>
  </si>
  <si>
    <t>12 (top 9 pct.)</t>
  </si>
  <si>
    <t>5 (top 4 pct.)</t>
  </si>
  <si>
    <t>Rangering</t>
  </si>
  <si>
    <t>Forsikring og Pension</t>
  </si>
  <si>
    <t>2014-2017</t>
  </si>
  <si>
    <t>Periode</t>
  </si>
  <si>
    <t>Fixed effects</t>
  </si>
  <si>
    <t>Pooled OLS</t>
  </si>
  <si>
    <t>OLS</t>
  </si>
  <si>
    <t>Estimations-metode</t>
  </si>
  <si>
    <t>Alle lønmodtagere og bred branchegruppering</t>
  </si>
  <si>
    <t>Alle lønmodtagere</t>
  </si>
  <si>
    <t>Lønmodtagere med karakterer og [potentiel] erhvervserfaring</t>
  </si>
  <si>
    <t>Lønmodtagere med karakterer</t>
  </si>
  <si>
    <t>Population</t>
  </si>
  <si>
    <t>(6)</t>
  </si>
  <si>
    <t>(5)</t>
  </si>
  <si>
    <t>(4)</t>
  </si>
  <si>
    <t>(3)</t>
  </si>
  <si>
    <t>(2)</t>
  </si>
  <si>
    <t>(1)</t>
  </si>
  <si>
    <t>Model</t>
  </si>
  <si>
    <t>Logaritmen til timeløn </t>
  </si>
  <si>
    <t>Lønpræmie ift medianbranche</t>
  </si>
  <si>
    <t xml:space="preserve">Lønpræmie </t>
  </si>
  <si>
    <t>Estimat ifht median branchen</t>
  </si>
  <si>
    <t>Medianbranchens estimat</t>
  </si>
  <si>
    <t>Medianbranche</t>
  </si>
  <si>
    <t>Estimat</t>
  </si>
  <si>
    <t>FE</t>
  </si>
  <si>
    <t>Fuldtid</t>
  </si>
  <si>
    <t>standard</t>
  </si>
  <si>
    <t>inkl karakter + erhvervserfaring</t>
  </si>
  <si>
    <t>inkl karakter</t>
  </si>
  <si>
    <t>Model 6</t>
  </si>
  <si>
    <t>Model 5</t>
  </si>
  <si>
    <t>Model 4</t>
  </si>
  <si>
    <t>Model 3</t>
  </si>
  <si>
    <t>Model 2</t>
  </si>
  <si>
    <t>Model 1</t>
  </si>
  <si>
    <t>Arbejdstidsregnskab (år) efter socioøkonomisk status, sektor, branche (DB07), type og tid</t>
  </si>
  <si>
    <t>37000 Kloak- og rensningsanlæg</t>
  </si>
  <si>
    <t>Kloak- og rensningsanlæg (Spildevand)</t>
  </si>
  <si>
    <t>Vandforsyning (Drikkevand)</t>
  </si>
  <si>
    <t>Tabel fra "Konkurrencen på markedet for pension": https://www.kfst.dk/media/55800/20191213-pensionsanalyse.pdf</t>
  </si>
  <si>
    <t>Potentiale i vandforsyning</t>
  </si>
  <si>
    <t>Potentiale i kloak- og rensningsanlæg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</si>
</sst>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_-* #,##0.0000_-;\-* #,##0.0000_-;_-* &quot;-&quot;??_-;_-@_-"/>
    <numFmt numFmtId="167" formatCode="0.0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theme="1"/>
      <name val="Calibri"/>
      <family val="2"/>
      <scheme val="minor"/>
    </font>
    <font>
      <sz val="6"/>
      <color rgb="FF4D0000"/>
      <name val="Times New Roman"/>
      <family val="1"/>
    </font>
    <font>
      <sz val="7"/>
      <color rgb="FF4D0000"/>
      <name val="FrutigerNextPro"/>
    </font>
    <font>
      <sz val="6"/>
      <color rgb="FF4D0000"/>
      <name val="FrutigerNextPro"/>
    </font>
    <font>
      <sz val="6.5"/>
      <color rgb="FF4D0000"/>
      <name val="FrutigerNextPro"/>
    </font>
    <font>
      <sz val="6"/>
      <color rgb="FF4D0000"/>
      <name val="Calibri"/>
      <family val="2"/>
    </font>
    <font>
      <sz val="7"/>
      <color rgb="FFFF0000"/>
      <name val="FrutigerNextPro"/>
    </font>
    <font>
      <b/>
      <sz val="7"/>
      <color rgb="FF4D0000"/>
      <name val="FrutigerNextPro"/>
    </font>
    <font>
      <b/>
      <sz val="6"/>
      <color rgb="FF4D0000"/>
      <name val="FrutigerNextPro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4D0000"/>
      </top>
      <bottom style="medium">
        <color rgb="FF4D0000"/>
      </bottom>
      <diagonal/>
    </border>
    <border>
      <left/>
      <right/>
      <top style="thin">
        <color rgb="FF4D0000"/>
      </top>
      <bottom style="thin">
        <color rgb="FF4D0000"/>
      </bottom>
      <diagonal/>
    </border>
    <border>
      <left/>
      <right/>
      <top style="thin">
        <color rgb="FF4D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Border="0" applyAlignment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 applyFill="1" applyProtection="1"/>
    <xf numFmtId="0" fontId="2" fillId="0" borderId="0" xfId="1" applyFont="1" applyFill="1" applyAlignment="1" applyProtection="1">
      <alignment wrapText="1"/>
    </xf>
    <xf numFmtId="0" fontId="1" fillId="0" borderId="0" xfId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0" fontId="2" fillId="0" borderId="0" xfId="1" applyFont="1" applyFill="1" applyProtection="1"/>
    <xf numFmtId="0" fontId="4" fillId="0" borderId="0" xfId="1" applyFont="1" applyFill="1" applyProtection="1"/>
    <xf numFmtId="0" fontId="0" fillId="2" borderId="0" xfId="0" applyFill="1"/>
    <xf numFmtId="0" fontId="0" fillId="2" borderId="0" xfId="0" applyFill="1" applyAlignment="1">
      <alignment wrapText="1"/>
    </xf>
    <xf numFmtId="164" fontId="7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1" fontId="8" fillId="3" borderId="3" xfId="0" applyNumberFormat="1" applyFont="1" applyFill="1" applyBorder="1" applyAlignment="1">
      <alignment horizontal="right" vertical="center"/>
    </xf>
    <xf numFmtId="165" fontId="8" fillId="3" borderId="3" xfId="2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right" vertical="center"/>
    </xf>
    <xf numFmtId="1" fontId="8" fillId="3" borderId="3" xfId="0" applyNumberFormat="1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11" fillId="3" borderId="3" xfId="2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166" fontId="7" fillId="3" borderId="3" xfId="2" applyNumberFormat="1" applyFont="1" applyFill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quotePrefix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14" fillId="4" borderId="9" xfId="0" applyFont="1" applyFill="1" applyBorder="1" applyAlignment="1">
      <alignment wrapText="1"/>
    </xf>
    <xf numFmtId="0" fontId="14" fillId="4" borderId="8" xfId="0" applyFont="1" applyFill="1" applyBorder="1" applyAlignment="1">
      <alignment wrapText="1"/>
    </xf>
    <xf numFmtId="0" fontId="14" fillId="4" borderId="0" xfId="0" applyFont="1" applyFill="1" applyBorder="1" applyAlignment="1"/>
    <xf numFmtId="0" fontId="14" fillId="4" borderId="7" xfId="0" applyFont="1" applyFill="1" applyBorder="1" applyAlignment="1"/>
    <xf numFmtId="2" fontId="14" fillId="4" borderId="0" xfId="0" applyNumberFormat="1" applyFont="1" applyFill="1" applyBorder="1" applyAlignment="1">
      <alignment wrapText="1"/>
    </xf>
    <xf numFmtId="2" fontId="14" fillId="4" borderId="7" xfId="0" applyNumberFormat="1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168" fontId="14" fillId="4" borderId="0" xfId="3" applyNumberFormat="1" applyFont="1" applyFill="1" applyBorder="1" applyAlignment="1">
      <alignment wrapText="1"/>
    </xf>
    <xf numFmtId="168" fontId="14" fillId="5" borderId="0" xfId="3" applyNumberFormat="1" applyFont="1" applyFill="1" applyBorder="1" applyAlignment="1">
      <alignment wrapText="1"/>
    </xf>
    <xf numFmtId="168" fontId="14" fillId="4" borderId="7" xfId="3" applyNumberFormat="1" applyFont="1" applyFill="1" applyBorder="1" applyAlignment="1">
      <alignment wrapText="1"/>
    </xf>
    <xf numFmtId="168" fontId="14" fillId="4" borderId="6" xfId="3" applyNumberFormat="1" applyFont="1" applyFill="1" applyBorder="1" applyAlignment="1">
      <alignment wrapText="1"/>
    </xf>
    <xf numFmtId="168" fontId="14" fillId="5" borderId="6" xfId="3" applyNumberFormat="1" applyFont="1" applyFill="1" applyBorder="1" applyAlignment="1">
      <alignment wrapText="1"/>
    </xf>
    <xf numFmtId="168" fontId="14" fillId="4" borderId="5" xfId="3" applyNumberFormat="1" applyFont="1" applyFill="1" applyBorder="1" applyAlignment="1">
      <alignment wrapText="1"/>
    </xf>
    <xf numFmtId="0" fontId="4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wrapText="1"/>
    </xf>
    <xf numFmtId="1" fontId="1" fillId="0" borderId="0" xfId="1" applyNumberFormat="1" applyFill="1" applyProtection="1"/>
    <xf numFmtId="1" fontId="0" fillId="6" borderId="0" xfId="0" applyNumberFormat="1" applyFill="1"/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2" fontId="14" fillId="0" borderId="0" xfId="0" applyNumberFormat="1" applyFont="1" applyFill="1" applyBorder="1" applyAlignment="1">
      <alignment wrapText="1"/>
    </xf>
    <xf numFmtId="167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9" fontId="14" fillId="0" borderId="0" xfId="3" applyFont="1" applyFill="1" applyBorder="1" applyAlignment="1">
      <alignment wrapText="1"/>
    </xf>
    <xf numFmtId="0" fontId="0" fillId="0" borderId="0" xfId="0" applyFill="1" applyAlignment="1">
      <alignment wrapText="1"/>
    </xf>
    <xf numFmtId="0" fontId="14" fillId="4" borderId="6" xfId="0" applyFont="1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horizontal="left" wrapText="1"/>
    </xf>
  </cellXfs>
  <cellStyles count="4">
    <cellStyle name="Komma" xfId="2" builtinId="3"/>
    <cellStyle name="Normal" xfId="0" builtinId="0"/>
    <cellStyle name="Normal 2" xfId="1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D9" sqref="D9"/>
    </sheetView>
  </sheetViews>
  <sheetFormatPr defaultRowHeight="15" x14ac:dyDescent="0.25"/>
  <cols>
    <col min="1" max="1" width="40.7109375" style="1" customWidth="1"/>
    <col min="2" max="3" width="6.28515625" style="1" customWidth="1"/>
    <col min="4" max="4" width="21.140625" style="1" customWidth="1"/>
    <col min="5" max="5" width="25.85546875" style="1" customWidth="1"/>
    <col min="6" max="16" width="7" style="1" customWidth="1"/>
    <col min="17" max="16384" width="9.140625" style="1"/>
  </cols>
  <sheetData>
    <row r="1" spans="1:17" ht="17.25" x14ac:dyDescent="0.3">
      <c r="A1" s="6" t="s">
        <v>19</v>
      </c>
    </row>
    <row r="2" spans="1:17" x14ac:dyDescent="0.25">
      <c r="A2" s="5" t="s">
        <v>18</v>
      </c>
    </row>
    <row r="3" spans="1:17" x14ac:dyDescent="0.25"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 s="4" t="s">
        <v>12</v>
      </c>
      <c r="L3" s="4" t="s">
        <v>11</v>
      </c>
      <c r="M3" s="4" t="s">
        <v>10</v>
      </c>
      <c r="N3" s="4" t="s">
        <v>9</v>
      </c>
      <c r="O3" s="4" t="s">
        <v>8</v>
      </c>
      <c r="P3" s="4" t="s">
        <v>7</v>
      </c>
    </row>
    <row r="4" spans="1:17" x14ac:dyDescent="0.25">
      <c r="A4" s="4" t="s">
        <v>6</v>
      </c>
      <c r="B4" s="4" t="s">
        <v>6</v>
      </c>
      <c r="C4" s="4" t="s">
        <v>6</v>
      </c>
      <c r="D4" s="4" t="s">
        <v>5</v>
      </c>
      <c r="E4" s="4" t="s">
        <v>4</v>
      </c>
      <c r="F4" s="3">
        <v>1932</v>
      </c>
      <c r="G4" s="3">
        <v>1714</v>
      </c>
      <c r="H4" s="3">
        <v>1473</v>
      </c>
      <c r="I4" s="3">
        <v>1612</v>
      </c>
      <c r="J4" s="3">
        <v>1526</v>
      </c>
      <c r="K4" s="3">
        <v>1403</v>
      </c>
      <c r="L4" s="3">
        <v>1392</v>
      </c>
      <c r="M4" s="3">
        <v>1381</v>
      </c>
      <c r="N4" s="3">
        <v>1361</v>
      </c>
      <c r="O4" s="3">
        <v>1502</v>
      </c>
      <c r="P4" s="3">
        <v>1518</v>
      </c>
      <c r="Q4" s="51">
        <f>AVERAGE(F4:P4)</f>
        <v>1528.5454545454545</v>
      </c>
    </row>
    <row r="5" spans="1:17" x14ac:dyDescent="0.25">
      <c r="E5" s="4" t="s">
        <v>3</v>
      </c>
      <c r="F5" s="3">
        <v>1628</v>
      </c>
      <c r="G5" s="3">
        <v>1511</v>
      </c>
      <c r="H5" s="3">
        <v>1358</v>
      </c>
      <c r="I5" s="3">
        <v>1495</v>
      </c>
      <c r="J5" s="3">
        <v>1458</v>
      </c>
      <c r="K5" s="3">
        <v>1387</v>
      </c>
      <c r="L5" s="3">
        <v>1368</v>
      </c>
      <c r="M5" s="3">
        <v>1365</v>
      </c>
      <c r="N5" s="3">
        <v>1332</v>
      </c>
      <c r="O5" s="3">
        <v>1432</v>
      </c>
      <c r="P5" s="3">
        <v>1447</v>
      </c>
      <c r="Q5" s="51">
        <f>AVERAGE(F5:P5)</f>
        <v>1434.6363636363637</v>
      </c>
    </row>
    <row r="6" spans="1:17" x14ac:dyDescent="0.25">
      <c r="E6" s="4" t="s">
        <v>2</v>
      </c>
      <c r="F6" s="3">
        <v>2858</v>
      </c>
      <c r="G6" s="3">
        <v>2705</v>
      </c>
      <c r="H6" s="3">
        <v>2505</v>
      </c>
      <c r="I6" s="3">
        <v>2658</v>
      </c>
      <c r="J6" s="3">
        <v>2577</v>
      </c>
      <c r="K6" s="3">
        <v>2471</v>
      </c>
      <c r="L6" s="3">
        <v>2447</v>
      </c>
      <c r="M6" s="3">
        <v>2468</v>
      </c>
      <c r="N6" s="3">
        <v>2419</v>
      </c>
      <c r="O6" s="3">
        <v>2471</v>
      </c>
      <c r="P6" s="3">
        <v>2459</v>
      </c>
      <c r="Q6" s="51">
        <f>AVERAGE(F6:P6)</f>
        <v>2548.909090909091</v>
      </c>
    </row>
    <row r="7" spans="1:17" x14ac:dyDescent="0.25">
      <c r="E7" s="4" t="s">
        <v>1</v>
      </c>
      <c r="F7" s="3">
        <v>464</v>
      </c>
      <c r="G7" s="3">
        <v>417</v>
      </c>
      <c r="H7" s="3">
        <v>374</v>
      </c>
      <c r="I7" s="3">
        <v>427</v>
      </c>
      <c r="J7" s="3">
        <v>414</v>
      </c>
      <c r="K7" s="3">
        <v>386</v>
      </c>
      <c r="L7" s="3">
        <v>393</v>
      </c>
      <c r="M7" s="3">
        <v>399</v>
      </c>
      <c r="N7" s="3">
        <v>408</v>
      </c>
      <c r="O7" s="3">
        <v>461</v>
      </c>
      <c r="P7" s="3">
        <v>476</v>
      </c>
      <c r="Q7" s="51">
        <f>AVERAGE(F7:P7)</f>
        <v>419.90909090909093</v>
      </c>
    </row>
    <row r="9" spans="1:17" ht="150" x14ac:dyDescent="0.25">
      <c r="A9" s="2" t="s">
        <v>0</v>
      </c>
    </row>
    <row r="11" spans="1:17" ht="17.25" x14ac:dyDescent="0.3">
      <c r="A11" s="45" t="s">
        <v>254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7" x14ac:dyDescent="0.25">
      <c r="A12" s="47" t="s">
        <v>18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7" x14ac:dyDescent="0.25">
      <c r="A13" s="46"/>
      <c r="B13" s="46"/>
      <c r="C13" s="46"/>
      <c r="D13" s="46"/>
      <c r="E13" s="46"/>
      <c r="F13" s="48" t="s">
        <v>17</v>
      </c>
      <c r="G13" s="48" t="s">
        <v>16</v>
      </c>
      <c r="H13" s="48" t="s">
        <v>15</v>
      </c>
      <c r="I13" s="48" t="s">
        <v>14</v>
      </c>
      <c r="J13" s="48" t="s">
        <v>13</v>
      </c>
      <c r="K13" s="48" t="s">
        <v>12</v>
      </c>
      <c r="L13" s="48" t="s">
        <v>11</v>
      </c>
      <c r="M13" s="48" t="s">
        <v>10</v>
      </c>
      <c r="N13" s="48" t="s">
        <v>9</v>
      </c>
      <c r="O13" s="48" t="s">
        <v>8</v>
      </c>
      <c r="P13" s="48" t="s">
        <v>7</v>
      </c>
    </row>
    <row r="14" spans="1:17" x14ac:dyDescent="0.25">
      <c r="A14" s="48" t="s">
        <v>6</v>
      </c>
      <c r="B14" s="48" t="s">
        <v>6</v>
      </c>
      <c r="C14" s="48" t="s">
        <v>6</v>
      </c>
      <c r="D14" s="48" t="s">
        <v>255</v>
      </c>
      <c r="E14" s="48" t="s">
        <v>4</v>
      </c>
      <c r="F14" s="49">
        <v>3795</v>
      </c>
      <c r="G14" s="49">
        <v>3715</v>
      </c>
      <c r="H14" s="49">
        <v>3551</v>
      </c>
      <c r="I14" s="49">
        <v>3892</v>
      </c>
      <c r="J14" s="49">
        <v>3561</v>
      </c>
      <c r="K14" s="49">
        <v>3318</v>
      </c>
      <c r="L14" s="49">
        <v>3098</v>
      </c>
      <c r="M14" s="49">
        <v>3056</v>
      </c>
      <c r="N14" s="49">
        <v>3151</v>
      </c>
      <c r="O14" s="49">
        <v>3139</v>
      </c>
      <c r="P14" s="49">
        <v>3082</v>
      </c>
      <c r="Q14" s="51">
        <f>AVERAGE(F14:P14)</f>
        <v>3396.181818181818</v>
      </c>
    </row>
    <row r="15" spans="1:17" x14ac:dyDescent="0.25">
      <c r="A15" s="46"/>
      <c r="B15" s="46"/>
      <c r="C15" s="46"/>
      <c r="D15" s="48"/>
      <c r="E15" s="48" t="s">
        <v>3</v>
      </c>
      <c r="F15" s="49">
        <v>2404</v>
      </c>
      <c r="G15" s="49">
        <v>2372</v>
      </c>
      <c r="H15" s="49">
        <v>2263</v>
      </c>
      <c r="I15" s="49">
        <v>2450</v>
      </c>
      <c r="J15" s="49">
        <v>2228</v>
      </c>
      <c r="K15" s="49">
        <v>2067</v>
      </c>
      <c r="L15" s="49">
        <v>1925</v>
      </c>
      <c r="M15" s="49">
        <v>1886</v>
      </c>
      <c r="N15" s="49">
        <v>1943</v>
      </c>
      <c r="O15" s="49">
        <v>1940</v>
      </c>
      <c r="P15" s="49">
        <v>1952</v>
      </c>
      <c r="Q15" s="51">
        <f>AVERAGE(F15:P15)</f>
        <v>2130</v>
      </c>
    </row>
    <row r="16" spans="1:17" x14ac:dyDescent="0.25">
      <c r="A16" s="46"/>
      <c r="B16" s="46"/>
      <c r="C16" s="46"/>
      <c r="D16" s="48"/>
      <c r="E16" s="48" t="s">
        <v>2</v>
      </c>
      <c r="F16" s="49">
        <v>2446</v>
      </c>
      <c r="G16" s="49">
        <v>2397</v>
      </c>
      <c r="H16" s="49">
        <v>2297</v>
      </c>
      <c r="I16" s="49">
        <v>2517</v>
      </c>
      <c r="J16" s="49">
        <v>2329</v>
      </c>
      <c r="K16" s="49">
        <v>2170</v>
      </c>
      <c r="L16" s="49">
        <v>2027</v>
      </c>
      <c r="M16" s="49">
        <v>2002</v>
      </c>
      <c r="N16" s="49">
        <v>2048</v>
      </c>
      <c r="O16" s="49">
        <v>2042</v>
      </c>
      <c r="P16" s="49">
        <v>2027</v>
      </c>
      <c r="Q16" s="51">
        <f>AVERAGE(F16:P16)</f>
        <v>2209.2727272727275</v>
      </c>
    </row>
    <row r="17" spans="1:17" x14ac:dyDescent="0.25">
      <c r="A17" s="46"/>
      <c r="B17" s="46"/>
      <c r="C17" s="46"/>
      <c r="D17" s="48"/>
      <c r="E17" s="48" t="s">
        <v>1</v>
      </c>
      <c r="F17" s="49">
        <v>996</v>
      </c>
      <c r="G17" s="49">
        <v>1006</v>
      </c>
      <c r="H17" s="49">
        <v>995</v>
      </c>
      <c r="I17" s="49">
        <v>1098</v>
      </c>
      <c r="J17" s="49">
        <v>1024</v>
      </c>
      <c r="K17" s="49">
        <v>963</v>
      </c>
      <c r="L17" s="49">
        <v>904</v>
      </c>
      <c r="M17" s="49">
        <v>896</v>
      </c>
      <c r="N17" s="49">
        <v>943</v>
      </c>
      <c r="O17" s="49">
        <v>962</v>
      </c>
      <c r="P17" s="49">
        <v>961</v>
      </c>
      <c r="Q17" s="51">
        <f>AVERAGE(F17:P17)</f>
        <v>977.09090909090912</v>
      </c>
    </row>
    <row r="18" spans="1:17" x14ac:dyDescent="0.25">
      <c r="A18" s="46"/>
      <c r="B18" s="46"/>
      <c r="C18" s="46"/>
      <c r="D18" s="46"/>
      <c r="E18" s="46"/>
    </row>
    <row r="19" spans="1:17" ht="150" x14ac:dyDescent="0.25">
      <c r="A19" s="50" t="s">
        <v>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</sheetData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08"/>
  <sheetViews>
    <sheetView zoomScale="115" zoomScaleNormal="115" workbookViewId="0">
      <selection activeCell="A4" sqref="A4"/>
    </sheetView>
  </sheetViews>
  <sheetFormatPr defaultRowHeight="15" x14ac:dyDescent="0.25"/>
  <cols>
    <col min="1" max="2" width="9.140625" style="7"/>
    <col min="3" max="3" width="25.140625" style="8" customWidth="1"/>
    <col min="4" max="4" width="8" style="7" customWidth="1"/>
    <col min="5" max="5" width="5.140625" style="7" customWidth="1"/>
    <col min="6" max="6" width="6.85546875" style="7" customWidth="1"/>
    <col min="7" max="7" width="4.85546875" style="7" customWidth="1"/>
    <col min="8" max="8" width="6.85546875" style="7" customWidth="1"/>
    <col min="9" max="9" width="5" style="7" customWidth="1"/>
    <col min="10" max="10" width="6.42578125" style="7" customWidth="1"/>
    <col min="11" max="11" width="4.85546875" style="7" customWidth="1"/>
    <col min="12" max="12" width="6.85546875" style="7" customWidth="1"/>
    <col min="13" max="13" width="5.140625" style="7" customWidth="1"/>
    <col min="14" max="14" width="7.140625" style="7" customWidth="1"/>
    <col min="15" max="15" width="4.7109375" style="7" customWidth="1"/>
    <col min="16" max="16384" width="9.140625" style="7"/>
  </cols>
  <sheetData>
    <row r="2" spans="3:18" ht="15" customHeight="1" x14ac:dyDescent="0.25">
      <c r="C2" s="65" t="s">
        <v>258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spans="3:18" x14ac:dyDescent="0.25">
      <c r="C4" s="28"/>
      <c r="D4" s="66" t="s">
        <v>236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3:18" x14ac:dyDescent="0.25">
      <c r="C5" s="27" t="s">
        <v>235</v>
      </c>
      <c r="D5" s="25" t="s">
        <v>234</v>
      </c>
      <c r="E5" s="25"/>
      <c r="F5" s="25" t="s">
        <v>233</v>
      </c>
      <c r="G5" s="25"/>
      <c r="H5" s="25" t="s">
        <v>232</v>
      </c>
      <c r="I5" s="25"/>
      <c r="J5" s="26" t="s">
        <v>231</v>
      </c>
      <c r="K5" s="25"/>
      <c r="L5" s="26" t="s">
        <v>230</v>
      </c>
      <c r="M5" s="25"/>
      <c r="N5" s="26" t="s">
        <v>229</v>
      </c>
      <c r="O5" s="25"/>
    </row>
    <row r="6" spans="3:18" ht="39.75" customHeight="1" x14ac:dyDescent="0.25">
      <c r="C6" s="13" t="s">
        <v>228</v>
      </c>
      <c r="D6" s="67" t="s">
        <v>225</v>
      </c>
      <c r="E6" s="67"/>
      <c r="F6" s="67" t="s">
        <v>227</v>
      </c>
      <c r="G6" s="67"/>
      <c r="H6" s="67" t="s">
        <v>226</v>
      </c>
      <c r="I6" s="67"/>
      <c r="J6" s="67" t="s">
        <v>226</v>
      </c>
      <c r="K6" s="67"/>
      <c r="L6" s="67" t="s">
        <v>225</v>
      </c>
      <c r="M6" s="67"/>
      <c r="N6" s="67" t="s">
        <v>224</v>
      </c>
      <c r="O6" s="67"/>
    </row>
    <row r="7" spans="3:18" x14ac:dyDescent="0.25">
      <c r="C7" s="13" t="s">
        <v>223</v>
      </c>
      <c r="D7" s="68" t="s">
        <v>222</v>
      </c>
      <c r="E7" s="68"/>
      <c r="F7" s="68" t="s">
        <v>222</v>
      </c>
      <c r="G7" s="68"/>
      <c r="H7" s="68" t="s">
        <v>222</v>
      </c>
      <c r="I7" s="68"/>
      <c r="J7" s="68" t="s">
        <v>221</v>
      </c>
      <c r="K7" s="68"/>
      <c r="L7" s="68" t="s">
        <v>220</v>
      </c>
      <c r="M7" s="68"/>
      <c r="N7" s="68" t="s">
        <v>220</v>
      </c>
      <c r="O7" s="68"/>
    </row>
    <row r="8" spans="3:18" x14ac:dyDescent="0.25">
      <c r="C8" s="13" t="s">
        <v>219</v>
      </c>
      <c r="D8" s="68">
        <v>2017</v>
      </c>
      <c r="E8" s="68"/>
      <c r="F8" s="68">
        <v>2017</v>
      </c>
      <c r="G8" s="68"/>
      <c r="H8" s="68">
        <v>2017</v>
      </c>
      <c r="I8" s="68"/>
      <c r="J8" s="68" t="s">
        <v>218</v>
      </c>
      <c r="K8" s="68"/>
      <c r="L8" s="68" t="s">
        <v>218</v>
      </c>
      <c r="M8" s="68"/>
      <c r="N8" s="68" t="s">
        <v>218</v>
      </c>
      <c r="O8" s="68"/>
    </row>
    <row r="9" spans="3:18" x14ac:dyDescent="0.25">
      <c r="C9" s="24" t="s">
        <v>217</v>
      </c>
      <c r="D9" s="22">
        <v>0.29284060000000001</v>
      </c>
      <c r="E9" s="18" t="s">
        <v>23</v>
      </c>
      <c r="F9" s="22">
        <v>0.30183300000000002</v>
      </c>
      <c r="G9" s="18" t="s">
        <v>23</v>
      </c>
      <c r="H9" s="22">
        <v>0.29671170000000002</v>
      </c>
      <c r="I9" s="18" t="s">
        <v>23</v>
      </c>
      <c r="J9" s="22">
        <v>0.30786910000000001</v>
      </c>
      <c r="K9" s="18" t="s">
        <v>23</v>
      </c>
      <c r="L9" s="22">
        <v>7.3065199999999997E-2</v>
      </c>
      <c r="M9" s="18" t="s">
        <v>23</v>
      </c>
    </row>
    <row r="10" spans="3:18" x14ac:dyDescent="0.25">
      <c r="C10" s="13" t="s">
        <v>216</v>
      </c>
      <c r="D10" s="68" t="s">
        <v>215</v>
      </c>
      <c r="E10" s="68"/>
      <c r="F10" s="68" t="s">
        <v>215</v>
      </c>
      <c r="G10" s="68"/>
      <c r="H10" s="68" t="s">
        <v>215</v>
      </c>
      <c r="I10" s="68"/>
      <c r="J10" s="68" t="s">
        <v>215</v>
      </c>
      <c r="K10" s="68"/>
      <c r="L10" s="68" t="s">
        <v>214</v>
      </c>
      <c r="M10" s="68"/>
      <c r="N10" s="68" t="s">
        <v>213</v>
      </c>
      <c r="O10" s="68"/>
    </row>
    <row r="11" spans="3:18" ht="16.5" x14ac:dyDescent="0.25">
      <c r="C11" s="13" t="s">
        <v>212</v>
      </c>
      <c r="D11" s="20"/>
      <c r="E11" s="23"/>
      <c r="F11" s="20"/>
      <c r="G11" s="23"/>
      <c r="H11" s="20"/>
      <c r="I11" s="23"/>
      <c r="J11" s="20"/>
      <c r="K11" s="23"/>
      <c r="L11" s="20"/>
      <c r="M11" s="23"/>
      <c r="N11" s="22">
        <v>6.2289299999999999E-2</v>
      </c>
      <c r="O11" s="18" t="s">
        <v>23</v>
      </c>
    </row>
    <row r="12" spans="3:18" x14ac:dyDescent="0.25">
      <c r="C12" s="13"/>
      <c r="D12" s="21"/>
      <c r="E12" s="18"/>
      <c r="F12" s="21"/>
      <c r="G12" s="18"/>
      <c r="H12" s="21"/>
      <c r="I12" s="18"/>
      <c r="J12" s="20"/>
      <c r="K12" s="18"/>
      <c r="L12" s="19"/>
      <c r="M12" s="18"/>
      <c r="N12" s="19"/>
      <c r="O12" s="18"/>
    </row>
    <row r="13" spans="3:18" x14ac:dyDescent="0.25">
      <c r="C13" s="13" t="s">
        <v>211</v>
      </c>
      <c r="D13" s="15">
        <v>0.28503469999999997</v>
      </c>
      <c r="E13" s="14" t="s">
        <v>23</v>
      </c>
      <c r="F13" s="15">
        <v>0.2625072</v>
      </c>
      <c r="G13" s="14" t="s">
        <v>23</v>
      </c>
      <c r="H13" s="15">
        <v>0.27283829999999998</v>
      </c>
      <c r="I13" s="14" t="s">
        <v>23</v>
      </c>
      <c r="J13" s="15">
        <v>0.22493450000000001</v>
      </c>
      <c r="K13" s="14" t="s">
        <v>23</v>
      </c>
      <c r="L13" s="15" t="s">
        <v>187</v>
      </c>
      <c r="M13" s="17"/>
      <c r="N13" s="15" t="s">
        <v>187</v>
      </c>
      <c r="O13" s="15"/>
    </row>
    <row r="14" spans="3:18" x14ac:dyDescent="0.25">
      <c r="C14" s="13" t="s">
        <v>210</v>
      </c>
      <c r="D14" s="15">
        <v>-1.61297E-2</v>
      </c>
      <c r="E14" s="14" t="s">
        <v>23</v>
      </c>
      <c r="F14" s="15">
        <v>-3.5857699999999999E-2</v>
      </c>
      <c r="G14" s="14" t="s">
        <v>23</v>
      </c>
      <c r="H14" s="15">
        <v>-3.6872500000000002E-2</v>
      </c>
      <c r="I14" s="14" t="s">
        <v>23</v>
      </c>
      <c r="J14" s="15">
        <v>-4.7740499999999998E-2</v>
      </c>
      <c r="K14" s="14" t="s">
        <v>23</v>
      </c>
      <c r="L14" s="15">
        <v>2.9022800000000001E-2</v>
      </c>
      <c r="M14" s="14" t="s">
        <v>23</v>
      </c>
      <c r="N14" s="15">
        <v>2.8575099999999999E-2</v>
      </c>
      <c r="O14" s="14" t="s">
        <v>23</v>
      </c>
    </row>
    <row r="15" spans="3:18" x14ac:dyDescent="0.25">
      <c r="C15" s="13" t="s">
        <v>209</v>
      </c>
      <c r="D15" s="15">
        <v>5.95884E-2</v>
      </c>
      <c r="E15" s="14" t="s">
        <v>23</v>
      </c>
      <c r="F15" s="15">
        <v>4.8447799999999999E-2</v>
      </c>
      <c r="G15" s="14" t="s">
        <v>23</v>
      </c>
      <c r="H15" s="15">
        <v>3.3340799999999997E-2</v>
      </c>
      <c r="I15" s="14" t="s">
        <v>23</v>
      </c>
      <c r="J15" s="15">
        <v>4.3540299999999997E-2</v>
      </c>
      <c r="K15" s="14" t="s">
        <v>23</v>
      </c>
      <c r="L15" s="15">
        <v>8.7217900000000001E-2</v>
      </c>
      <c r="M15" s="14" t="s">
        <v>23</v>
      </c>
      <c r="N15" s="15">
        <v>8.7252300000000005E-2</v>
      </c>
      <c r="O15" s="14" t="s">
        <v>23</v>
      </c>
    </row>
    <row r="16" spans="3:18" x14ac:dyDescent="0.25">
      <c r="C16" s="13" t="s">
        <v>208</v>
      </c>
      <c r="D16" s="15">
        <v>-1.9885400000000001E-2</v>
      </c>
      <c r="E16" s="14" t="s">
        <v>23</v>
      </c>
      <c r="F16" s="15">
        <v>-1.5301199999999999E-2</v>
      </c>
      <c r="G16" s="14" t="s">
        <v>23</v>
      </c>
      <c r="H16" s="15">
        <v>-1.6138099999999999E-2</v>
      </c>
      <c r="I16" s="14" t="s">
        <v>23</v>
      </c>
      <c r="J16" s="15">
        <v>-1.33855E-2</v>
      </c>
      <c r="K16" s="14" t="s">
        <v>23</v>
      </c>
      <c r="L16" s="15">
        <v>-2.1103E-2</v>
      </c>
      <c r="M16" s="14" t="s">
        <v>23</v>
      </c>
      <c r="N16" s="15">
        <v>-2.0279499999999999E-2</v>
      </c>
      <c r="O16" s="14" t="s">
        <v>23</v>
      </c>
    </row>
    <row r="17" spans="3:15" x14ac:dyDescent="0.25">
      <c r="C17" s="13" t="s">
        <v>207</v>
      </c>
      <c r="D17" s="15">
        <v>-5.9969999999999999E-4</v>
      </c>
      <c r="E17" s="14" t="s">
        <v>23</v>
      </c>
      <c r="F17" s="15">
        <v>-4.238E-4</v>
      </c>
      <c r="G17" s="14" t="s">
        <v>23</v>
      </c>
      <c r="H17" s="15">
        <v>-3.2309999999999999E-4</v>
      </c>
      <c r="I17" s="14" t="s">
        <v>23</v>
      </c>
      <c r="J17" s="15">
        <v>-4.5110000000000001E-4</v>
      </c>
      <c r="K17" s="14" t="s">
        <v>23</v>
      </c>
      <c r="L17" s="15">
        <v>-1.0801000000000001E-3</v>
      </c>
      <c r="M17" s="14" t="s">
        <v>23</v>
      </c>
      <c r="N17" s="15">
        <v>-1.0855999999999999E-3</v>
      </c>
      <c r="O17" s="14" t="s">
        <v>23</v>
      </c>
    </row>
    <row r="18" spans="3:15" x14ac:dyDescent="0.25">
      <c r="C18" s="13" t="s">
        <v>206</v>
      </c>
      <c r="D18" s="15">
        <v>2.43E-4</v>
      </c>
      <c r="E18" s="14" t="s">
        <v>23</v>
      </c>
      <c r="F18" s="15">
        <v>1.6330000000000001E-4</v>
      </c>
      <c r="G18" s="14" t="s">
        <v>23</v>
      </c>
      <c r="H18" s="15">
        <v>1.772E-4</v>
      </c>
      <c r="I18" s="14" t="s">
        <v>23</v>
      </c>
      <c r="J18" s="15">
        <v>1.4459999999999999E-4</v>
      </c>
      <c r="K18" s="14" t="s">
        <v>23</v>
      </c>
      <c r="L18" s="15">
        <v>2.151E-4</v>
      </c>
      <c r="M18" s="14" t="s">
        <v>23</v>
      </c>
      <c r="N18" s="15">
        <v>2.0680000000000001E-4</v>
      </c>
      <c r="O18" s="14" t="s">
        <v>23</v>
      </c>
    </row>
    <row r="19" spans="3:15" x14ac:dyDescent="0.25">
      <c r="C19" s="13" t="s">
        <v>205</v>
      </c>
      <c r="D19" s="15" t="s">
        <v>187</v>
      </c>
      <c r="E19" s="14"/>
      <c r="F19" s="15" t="s">
        <v>187</v>
      </c>
      <c r="G19" s="14"/>
      <c r="H19" s="15">
        <v>4.57E-5</v>
      </c>
      <c r="I19" s="14" t="s">
        <v>23</v>
      </c>
      <c r="J19" s="15">
        <v>4.3699999999999998E-5</v>
      </c>
      <c r="K19" s="14" t="s">
        <v>23</v>
      </c>
      <c r="L19" s="15" t="s">
        <v>187</v>
      </c>
      <c r="M19" s="14"/>
      <c r="N19" s="15" t="s">
        <v>187</v>
      </c>
      <c r="O19" s="14"/>
    </row>
    <row r="20" spans="3:15" x14ac:dyDescent="0.25">
      <c r="C20" s="13" t="s">
        <v>204</v>
      </c>
      <c r="D20" s="15" t="s">
        <v>187</v>
      </c>
      <c r="E20" s="14"/>
      <c r="F20" s="15" t="s">
        <v>187</v>
      </c>
      <c r="G20" s="14"/>
      <c r="H20" s="15">
        <v>-2.0599999999999999E-9</v>
      </c>
      <c r="I20" s="14" t="s">
        <v>23</v>
      </c>
      <c r="J20" s="15">
        <v>-1.7200000000000001E-9</v>
      </c>
      <c r="K20" s="14" t="s">
        <v>23</v>
      </c>
      <c r="L20" s="15">
        <v>-5.8700000000000004E-10</v>
      </c>
      <c r="M20" s="14" t="s">
        <v>23</v>
      </c>
      <c r="N20" s="15">
        <v>-6.0499999999999998E-10</v>
      </c>
      <c r="O20" s="14" t="s">
        <v>23</v>
      </c>
    </row>
    <row r="21" spans="3:15" x14ac:dyDescent="0.25">
      <c r="C21" s="13" t="s">
        <v>203</v>
      </c>
      <c r="D21" s="15">
        <v>6.1136299999999998E-2</v>
      </c>
      <c r="E21" s="14" t="s">
        <v>23</v>
      </c>
      <c r="F21" s="15">
        <v>8.0071900000000001E-2</v>
      </c>
      <c r="G21" s="14" t="s">
        <v>23</v>
      </c>
      <c r="H21" s="15">
        <v>7.5886700000000001E-2</v>
      </c>
      <c r="I21" s="14" t="s">
        <v>23</v>
      </c>
      <c r="J21" s="15">
        <v>7.0487800000000003E-2</v>
      </c>
      <c r="K21" s="14" t="s">
        <v>23</v>
      </c>
      <c r="L21" s="15">
        <v>-1.8352799999999999E-2</v>
      </c>
      <c r="M21" s="14" t="s">
        <v>23</v>
      </c>
      <c r="N21" s="15">
        <v>-1.8124999999999999E-2</v>
      </c>
      <c r="O21" s="14" t="s">
        <v>23</v>
      </c>
    </row>
    <row r="22" spans="3:15" x14ac:dyDescent="0.25">
      <c r="C22" s="13" t="s">
        <v>202</v>
      </c>
      <c r="D22" s="15">
        <v>-5.3749699999999997E-2</v>
      </c>
      <c r="E22" s="14" t="s">
        <v>23</v>
      </c>
      <c r="F22" s="15">
        <v>-6.7443000000000003E-2</v>
      </c>
      <c r="G22" s="14" t="s">
        <v>23</v>
      </c>
      <c r="H22" s="15">
        <v>-6.73208E-2</v>
      </c>
      <c r="I22" s="14" t="s">
        <v>23</v>
      </c>
      <c r="J22" s="15">
        <v>-6.7706500000000003E-2</v>
      </c>
      <c r="K22" s="14" t="s">
        <v>23</v>
      </c>
      <c r="L22" s="15">
        <v>-2.1295600000000001E-2</v>
      </c>
      <c r="M22" s="14" t="s">
        <v>23</v>
      </c>
      <c r="N22" s="15">
        <v>-2.17036E-2</v>
      </c>
      <c r="O22" s="14" t="s">
        <v>23</v>
      </c>
    </row>
    <row r="23" spans="3:15" x14ac:dyDescent="0.25">
      <c r="C23" s="13" t="s">
        <v>201</v>
      </c>
      <c r="D23" s="15" t="s">
        <v>187</v>
      </c>
      <c r="E23" s="14"/>
      <c r="F23" s="15">
        <v>1.41826E-2</v>
      </c>
      <c r="G23" s="14" t="s">
        <v>23</v>
      </c>
      <c r="H23" s="15">
        <v>1.2677799999999999E-2</v>
      </c>
      <c r="I23" s="14" t="s">
        <v>23</v>
      </c>
      <c r="J23" s="15">
        <v>1.2385E-2</v>
      </c>
      <c r="K23" s="14" t="s">
        <v>23</v>
      </c>
      <c r="L23" s="15" t="s">
        <v>187</v>
      </c>
      <c r="M23" s="14"/>
      <c r="N23" s="15" t="s">
        <v>187</v>
      </c>
      <c r="O23" s="14"/>
    </row>
    <row r="24" spans="3:15" x14ac:dyDescent="0.25">
      <c r="C24" s="13" t="s">
        <v>200</v>
      </c>
      <c r="D24" s="15">
        <v>0.1133489</v>
      </c>
      <c r="E24" s="14" t="s">
        <v>23</v>
      </c>
      <c r="F24" s="15">
        <v>-2.05744E-2</v>
      </c>
      <c r="G24" s="14" t="s">
        <v>23</v>
      </c>
      <c r="H24" s="15">
        <v>1.7563100000000002E-2</v>
      </c>
      <c r="I24" s="14" t="s">
        <v>23</v>
      </c>
      <c r="J24" s="15">
        <v>7.8770300000000001E-2</v>
      </c>
      <c r="K24" s="14" t="s">
        <v>23</v>
      </c>
      <c r="L24" s="15">
        <v>1.7884799999999999E-2</v>
      </c>
      <c r="M24" s="14" t="s">
        <v>23</v>
      </c>
      <c r="N24" s="15">
        <v>1.6598000000000002E-2</v>
      </c>
      <c r="O24" s="14" t="s">
        <v>23</v>
      </c>
    </row>
    <row r="25" spans="3:15" x14ac:dyDescent="0.25">
      <c r="C25" s="13" t="s">
        <v>199</v>
      </c>
      <c r="D25" s="15">
        <v>0.12737380000000001</v>
      </c>
      <c r="E25" s="14" t="s">
        <v>23</v>
      </c>
      <c r="F25" s="15">
        <v>-1.6748300000000001E-2</v>
      </c>
      <c r="G25" s="14" t="s">
        <v>23</v>
      </c>
      <c r="H25" s="15">
        <v>5.2646800000000001E-2</v>
      </c>
      <c r="I25" s="14" t="s">
        <v>23</v>
      </c>
      <c r="J25" s="15">
        <v>9.7102800000000003E-2</v>
      </c>
      <c r="K25" s="14" t="s">
        <v>23</v>
      </c>
      <c r="L25" s="15">
        <v>-6.4803999999999999E-3</v>
      </c>
      <c r="M25" s="14" t="s">
        <v>23</v>
      </c>
      <c r="N25" s="15">
        <v>-7.8361999999999998E-3</v>
      </c>
      <c r="O25" s="14" t="s">
        <v>23</v>
      </c>
    </row>
    <row r="26" spans="3:15" x14ac:dyDescent="0.25">
      <c r="C26" s="13" t="s">
        <v>198</v>
      </c>
      <c r="D26" s="15">
        <v>0.166547</v>
      </c>
      <c r="E26" s="14" t="s">
        <v>23</v>
      </c>
      <c r="F26" s="15">
        <v>4.9728000000000003E-3</v>
      </c>
      <c r="G26" s="14" t="s">
        <v>28</v>
      </c>
      <c r="H26" s="15">
        <v>8.0128699999999997E-2</v>
      </c>
      <c r="I26" s="14" t="s">
        <v>23</v>
      </c>
      <c r="J26" s="15">
        <v>0.12644900000000001</v>
      </c>
      <c r="K26" s="14" t="s">
        <v>23</v>
      </c>
      <c r="L26" s="15">
        <v>-6.8282999999999998E-3</v>
      </c>
      <c r="M26" s="14" t="s">
        <v>23</v>
      </c>
      <c r="N26" s="15">
        <v>-7.9232999999999994E-3</v>
      </c>
      <c r="O26" s="14" t="s">
        <v>23</v>
      </c>
    </row>
    <row r="27" spans="3:15" x14ac:dyDescent="0.25">
      <c r="C27" s="13" t="s">
        <v>197</v>
      </c>
      <c r="D27" s="15">
        <v>0.3305959</v>
      </c>
      <c r="E27" s="14" t="s">
        <v>23</v>
      </c>
      <c r="F27" s="15">
        <v>0.1586708</v>
      </c>
      <c r="G27" s="14" t="s">
        <v>23</v>
      </c>
      <c r="H27" s="15">
        <v>0.25448739999999997</v>
      </c>
      <c r="I27" s="14" t="s">
        <v>23</v>
      </c>
      <c r="J27" s="15">
        <v>0.30115199999999998</v>
      </c>
      <c r="K27" s="14" t="s">
        <v>23</v>
      </c>
      <c r="L27" s="15">
        <v>3.5120800000000001E-2</v>
      </c>
      <c r="M27" s="14" t="s">
        <v>23</v>
      </c>
      <c r="N27" s="15">
        <v>3.4522499999999998E-2</v>
      </c>
      <c r="O27" s="14" t="s">
        <v>23</v>
      </c>
    </row>
    <row r="28" spans="3:15" x14ac:dyDescent="0.25">
      <c r="C28" s="13" t="s">
        <v>196</v>
      </c>
      <c r="D28" s="15">
        <v>0.41627419999999998</v>
      </c>
      <c r="E28" s="14" t="s">
        <v>23</v>
      </c>
      <c r="F28" s="15">
        <v>0.2236686</v>
      </c>
      <c r="G28" s="14" t="s">
        <v>23</v>
      </c>
      <c r="H28" s="15">
        <v>0.35075240000000002</v>
      </c>
      <c r="I28" s="14" t="s">
        <v>23</v>
      </c>
      <c r="J28" s="15">
        <v>0.3980301</v>
      </c>
      <c r="K28" s="14" t="s">
        <v>23</v>
      </c>
      <c r="L28" s="15">
        <v>3.3615800000000001E-2</v>
      </c>
      <c r="M28" s="14" t="s">
        <v>23</v>
      </c>
      <c r="N28" s="15">
        <v>4.2277299999999997E-2</v>
      </c>
      <c r="O28" s="14" t="s">
        <v>23</v>
      </c>
    </row>
    <row r="29" spans="3:15" x14ac:dyDescent="0.25">
      <c r="C29" s="13" t="s">
        <v>195</v>
      </c>
      <c r="D29" s="15">
        <v>1.37377E-2</v>
      </c>
      <c r="E29" s="14" t="s">
        <v>23</v>
      </c>
      <c r="F29" s="15">
        <v>5.3608799999999998E-2</v>
      </c>
      <c r="G29" s="14" t="s">
        <v>23</v>
      </c>
      <c r="H29" s="15">
        <v>4.8769600000000003E-2</v>
      </c>
      <c r="I29" s="14" t="s">
        <v>23</v>
      </c>
      <c r="J29" s="15">
        <v>4.4637099999999999E-2</v>
      </c>
      <c r="K29" s="14" t="s">
        <v>23</v>
      </c>
      <c r="L29" s="15">
        <v>-4.8639E-3</v>
      </c>
      <c r="M29" s="14" t="s">
        <v>23</v>
      </c>
      <c r="N29" s="15">
        <v>-4.5317999999999999E-3</v>
      </c>
      <c r="O29" s="14" t="s">
        <v>23</v>
      </c>
    </row>
    <row r="30" spans="3:15" x14ac:dyDescent="0.25">
      <c r="C30" s="13" t="s">
        <v>194</v>
      </c>
      <c r="D30" s="15">
        <v>0.42253879999999999</v>
      </c>
      <c r="E30" s="14" t="s">
        <v>23</v>
      </c>
      <c r="F30" s="15">
        <v>0.46752729999999998</v>
      </c>
      <c r="G30" s="14" t="s">
        <v>23</v>
      </c>
      <c r="H30" s="15">
        <v>0.45686149999999998</v>
      </c>
      <c r="I30" s="14" t="s">
        <v>23</v>
      </c>
      <c r="J30" s="15">
        <v>0.44965060000000001</v>
      </c>
      <c r="K30" s="14" t="s">
        <v>23</v>
      </c>
      <c r="L30" s="15">
        <v>6.1306699999999999E-2</v>
      </c>
      <c r="M30" s="14" t="s">
        <v>23</v>
      </c>
      <c r="N30" s="15">
        <v>6.5568699999999994E-2</v>
      </c>
      <c r="O30" s="14" t="s">
        <v>23</v>
      </c>
    </row>
    <row r="31" spans="3:15" x14ac:dyDescent="0.25">
      <c r="C31" s="13" t="s">
        <v>193</v>
      </c>
      <c r="D31" s="15">
        <v>0.1521943</v>
      </c>
      <c r="E31" s="14" t="s">
        <v>23</v>
      </c>
      <c r="F31" s="15">
        <v>0.14607809999999999</v>
      </c>
      <c r="G31" s="14" t="s">
        <v>23</v>
      </c>
      <c r="H31" s="15">
        <v>0.1402912</v>
      </c>
      <c r="I31" s="14" t="s">
        <v>23</v>
      </c>
      <c r="J31" s="15">
        <v>0.1366551</v>
      </c>
      <c r="K31" s="14" t="s">
        <v>23</v>
      </c>
      <c r="L31" s="15">
        <v>4.6816400000000001E-2</v>
      </c>
      <c r="M31" s="14" t="s">
        <v>23</v>
      </c>
      <c r="N31" s="15">
        <v>5.4413400000000001E-2</v>
      </c>
      <c r="O31" s="14" t="s">
        <v>23</v>
      </c>
    </row>
    <row r="32" spans="3:15" x14ac:dyDescent="0.25">
      <c r="C32" s="13" t="s">
        <v>192</v>
      </c>
      <c r="D32" s="15">
        <v>8.6604200000000006E-2</v>
      </c>
      <c r="E32" s="14" t="s">
        <v>23</v>
      </c>
      <c r="F32" s="15">
        <v>8.13223E-2</v>
      </c>
      <c r="G32" s="14" t="s">
        <v>23</v>
      </c>
      <c r="H32" s="15">
        <v>7.9534300000000002E-2</v>
      </c>
      <c r="I32" s="14" t="s">
        <v>23</v>
      </c>
      <c r="J32" s="15">
        <v>7.7396499999999993E-2</v>
      </c>
      <c r="K32" s="14" t="s">
        <v>23</v>
      </c>
      <c r="L32" s="15">
        <v>1.20059E-2</v>
      </c>
      <c r="M32" s="14" t="s">
        <v>23</v>
      </c>
      <c r="N32" s="15">
        <v>1.6213499999999999E-2</v>
      </c>
      <c r="O32" s="14" t="s">
        <v>23</v>
      </c>
    </row>
    <row r="33" spans="3:15" x14ac:dyDescent="0.25">
      <c r="C33" s="13" t="s">
        <v>191</v>
      </c>
      <c r="D33" s="15">
        <v>-4.2851399999999998E-2</v>
      </c>
      <c r="E33" s="14" t="s">
        <v>23</v>
      </c>
      <c r="F33" s="15">
        <v>-2.1424E-3</v>
      </c>
      <c r="G33" s="14"/>
      <c r="H33" s="15">
        <v>-3.1511E-3</v>
      </c>
      <c r="I33" s="14"/>
      <c r="J33" s="15">
        <v>-1.80927E-2</v>
      </c>
      <c r="K33" s="14" t="s">
        <v>23</v>
      </c>
      <c r="L33" s="15">
        <v>1.3228999999999999E-2</v>
      </c>
      <c r="M33" s="14" t="s">
        <v>23</v>
      </c>
      <c r="N33" s="15">
        <v>1.9408000000000002E-2</v>
      </c>
      <c r="O33" s="14" t="s">
        <v>23</v>
      </c>
    </row>
    <row r="34" spans="3:15" x14ac:dyDescent="0.25">
      <c r="C34" s="13" t="s">
        <v>190</v>
      </c>
      <c r="D34" s="15">
        <v>-7.9548199999999999E-2</v>
      </c>
      <c r="E34" s="14" t="s">
        <v>23</v>
      </c>
      <c r="F34" s="15">
        <v>-9.8997000000000009E-3</v>
      </c>
      <c r="G34" s="14" t="s">
        <v>23</v>
      </c>
      <c r="H34" s="15">
        <v>-1.3210899999999999E-2</v>
      </c>
      <c r="I34" s="14" t="s">
        <v>23</v>
      </c>
      <c r="J34" s="15">
        <v>-4.5988500000000002E-2</v>
      </c>
      <c r="K34" s="14" t="s">
        <v>23</v>
      </c>
      <c r="L34" s="15">
        <v>-3.6943999999999998E-2</v>
      </c>
      <c r="M34" s="14" t="s">
        <v>23</v>
      </c>
      <c r="N34" s="15">
        <v>-3.6678000000000002E-2</v>
      </c>
      <c r="O34" s="14" t="s">
        <v>23</v>
      </c>
    </row>
    <row r="35" spans="3:15" x14ac:dyDescent="0.25">
      <c r="C35" s="13" t="s">
        <v>189</v>
      </c>
      <c r="D35" s="15">
        <v>-7.2779399999999994E-2</v>
      </c>
      <c r="E35" s="14" t="s">
        <v>23</v>
      </c>
      <c r="F35" s="15">
        <v>-4.8868000000000002E-3</v>
      </c>
      <c r="G35" s="14"/>
      <c r="H35" s="15">
        <v>-7.3499999999999998E-4</v>
      </c>
      <c r="I35" s="14"/>
      <c r="J35" s="15">
        <v>2.2653E-3</v>
      </c>
      <c r="K35" s="14"/>
      <c r="L35" s="15" t="s">
        <v>187</v>
      </c>
      <c r="M35" s="14"/>
      <c r="N35" s="15" t="s">
        <v>187</v>
      </c>
      <c r="O35" s="14"/>
    </row>
    <row r="36" spans="3:15" x14ac:dyDescent="0.25">
      <c r="C36" s="13" t="s">
        <v>188</v>
      </c>
      <c r="D36" s="15">
        <v>-6.8084E-3</v>
      </c>
      <c r="E36" s="14" t="s">
        <v>23</v>
      </c>
      <c r="F36" s="15">
        <v>1.5253900000000001E-2</v>
      </c>
      <c r="G36" s="14" t="s">
        <v>23</v>
      </c>
      <c r="H36" s="15">
        <v>1.13759E-2</v>
      </c>
      <c r="I36" s="14" t="s">
        <v>23</v>
      </c>
      <c r="J36" s="15">
        <v>6.9297999999999998E-3</v>
      </c>
      <c r="K36" s="14" t="s">
        <v>23</v>
      </c>
      <c r="L36" s="15" t="s">
        <v>187</v>
      </c>
      <c r="M36" s="14"/>
      <c r="N36" s="15" t="s">
        <v>187</v>
      </c>
      <c r="O36" s="14"/>
    </row>
    <row r="37" spans="3:15" x14ac:dyDescent="0.25">
      <c r="C37" s="13" t="s">
        <v>186</v>
      </c>
      <c r="D37" s="15">
        <v>4.0031200000000003E-2</v>
      </c>
      <c r="E37" s="14" t="s">
        <v>23</v>
      </c>
      <c r="F37" s="15">
        <v>3.5947300000000001E-2</v>
      </c>
      <c r="G37" s="14" t="s">
        <v>23</v>
      </c>
      <c r="H37" s="15">
        <v>3.71545E-2</v>
      </c>
      <c r="I37" s="14" t="s">
        <v>23</v>
      </c>
      <c r="J37" s="15">
        <v>3.4774800000000002E-2</v>
      </c>
      <c r="K37" s="14" t="s">
        <v>23</v>
      </c>
      <c r="L37" s="15">
        <v>-6.9919999999999997E-4</v>
      </c>
      <c r="M37" s="14"/>
      <c r="N37" s="15">
        <v>-1.6969999999999999E-3</v>
      </c>
      <c r="O37" s="14"/>
    </row>
    <row r="38" spans="3:15" x14ac:dyDescent="0.25">
      <c r="C38" s="13" t="s">
        <v>185</v>
      </c>
      <c r="D38" s="15">
        <v>9.2689999999999995E-3</v>
      </c>
      <c r="E38" s="14" t="s">
        <v>23</v>
      </c>
      <c r="F38" s="15">
        <v>-1.6332E-3</v>
      </c>
      <c r="G38" s="14"/>
      <c r="H38" s="15">
        <v>1.762E-4</v>
      </c>
      <c r="I38" s="14"/>
      <c r="J38" s="15">
        <v>1.2432000000000001E-3</v>
      </c>
      <c r="K38" s="14" t="s">
        <v>28</v>
      </c>
      <c r="L38" s="15">
        <v>-1.51141E-2</v>
      </c>
      <c r="M38" s="14" t="s">
        <v>23</v>
      </c>
      <c r="N38" s="15">
        <v>-1.5954300000000001E-2</v>
      </c>
      <c r="O38" s="14" t="s">
        <v>23</v>
      </c>
    </row>
    <row r="39" spans="3:15" x14ac:dyDescent="0.25">
      <c r="C39" s="13" t="s">
        <v>184</v>
      </c>
      <c r="D39" s="15">
        <v>-4.7970800000000001E-2</v>
      </c>
      <c r="E39" s="14" t="s">
        <v>23</v>
      </c>
      <c r="F39" s="15">
        <v>-8.7630399999999997E-2</v>
      </c>
      <c r="G39" s="14" t="s">
        <v>23</v>
      </c>
      <c r="H39" s="15">
        <v>-8.6193900000000004E-2</v>
      </c>
      <c r="I39" s="14" t="s">
        <v>23</v>
      </c>
      <c r="J39" s="15">
        <v>-7.0610900000000004E-2</v>
      </c>
      <c r="K39" s="14" t="s">
        <v>23</v>
      </c>
      <c r="L39" s="15">
        <v>-2.33574E-2</v>
      </c>
      <c r="M39" s="14" t="s">
        <v>23</v>
      </c>
      <c r="N39" s="15"/>
      <c r="O39" s="14"/>
    </row>
    <row r="40" spans="3:15" x14ac:dyDescent="0.25">
      <c r="C40" s="13" t="s">
        <v>183</v>
      </c>
      <c r="D40" s="15">
        <v>3.5909000000000002E-3</v>
      </c>
      <c r="E40" s="14"/>
      <c r="F40" s="15">
        <v>2.0980599999999999E-2</v>
      </c>
      <c r="G40" s="14"/>
      <c r="H40" s="15">
        <v>2.37062E-2</v>
      </c>
      <c r="I40" s="14"/>
      <c r="J40" s="15">
        <v>2.2098699999999999E-2</v>
      </c>
      <c r="K40" s="14" t="s">
        <v>28</v>
      </c>
      <c r="L40" s="15">
        <v>-1.40535E-2</v>
      </c>
      <c r="M40" s="14"/>
      <c r="N40" s="15"/>
      <c r="O40" s="14"/>
    </row>
    <row r="41" spans="3:15" x14ac:dyDescent="0.25">
      <c r="C41" s="13" t="s">
        <v>182</v>
      </c>
      <c r="D41" s="15">
        <v>0.69458889999999995</v>
      </c>
      <c r="E41" s="14" t="s">
        <v>23</v>
      </c>
      <c r="F41" s="15">
        <v>0.17754639999999999</v>
      </c>
      <c r="G41" s="14" t="s">
        <v>28</v>
      </c>
      <c r="H41" s="15">
        <v>0.1794713</v>
      </c>
      <c r="I41" s="14" t="s">
        <v>28</v>
      </c>
      <c r="J41" s="15">
        <v>0.1239316</v>
      </c>
      <c r="K41" s="14" t="s">
        <v>40</v>
      </c>
      <c r="L41" s="15">
        <v>0.48779400000000001</v>
      </c>
      <c r="M41" s="14" t="s">
        <v>23</v>
      </c>
      <c r="N41" s="15"/>
      <c r="O41" s="14"/>
    </row>
    <row r="42" spans="3:15" x14ac:dyDescent="0.25">
      <c r="C42" s="13" t="s">
        <v>181</v>
      </c>
      <c r="D42" s="15">
        <v>0.54987830000000004</v>
      </c>
      <c r="E42" s="14" t="s">
        <v>23</v>
      </c>
      <c r="F42" s="15">
        <v>0.52189140000000001</v>
      </c>
      <c r="G42" s="14" t="s">
        <v>23</v>
      </c>
      <c r="H42" s="15">
        <v>0.50785119999999995</v>
      </c>
      <c r="I42" s="14" t="s">
        <v>23</v>
      </c>
      <c r="J42" s="15">
        <v>0.50172600000000001</v>
      </c>
      <c r="K42" s="14" t="s">
        <v>23</v>
      </c>
      <c r="L42" s="15">
        <v>2.5848400000000001E-2</v>
      </c>
      <c r="M42" s="14" t="s">
        <v>28</v>
      </c>
      <c r="N42" s="15"/>
      <c r="O42" s="14"/>
    </row>
    <row r="43" spans="3:15" x14ac:dyDescent="0.25">
      <c r="C43" s="13" t="s">
        <v>180</v>
      </c>
      <c r="D43" s="15">
        <v>0.1181591</v>
      </c>
      <c r="E43" s="14" t="s">
        <v>23</v>
      </c>
      <c r="F43" s="15">
        <v>0.1117356</v>
      </c>
      <c r="G43" s="14" t="s">
        <v>28</v>
      </c>
      <c r="H43" s="15">
        <v>0.1036932</v>
      </c>
      <c r="I43" s="14" t="s">
        <v>28</v>
      </c>
      <c r="J43" s="15">
        <v>8.8513300000000003E-2</v>
      </c>
      <c r="K43" s="14" t="s">
        <v>23</v>
      </c>
      <c r="L43" s="15">
        <v>4.9984399999999998E-2</v>
      </c>
      <c r="M43" s="14" t="s">
        <v>23</v>
      </c>
      <c r="N43" s="15"/>
      <c r="O43" s="14"/>
    </row>
    <row r="44" spans="3:15" x14ac:dyDescent="0.25">
      <c r="C44" s="13" t="s">
        <v>179</v>
      </c>
      <c r="D44" s="15">
        <v>0.3297757</v>
      </c>
      <c r="E44" s="14" t="s">
        <v>23</v>
      </c>
      <c r="F44" s="15">
        <v>0.32374120000000001</v>
      </c>
      <c r="G44" s="14" t="s">
        <v>23</v>
      </c>
      <c r="H44" s="15">
        <v>0.3151679</v>
      </c>
      <c r="I44" s="14" t="s">
        <v>23</v>
      </c>
      <c r="J44" s="15">
        <v>0.3097374</v>
      </c>
      <c r="K44" s="14" t="s">
        <v>23</v>
      </c>
      <c r="L44" s="15">
        <v>3.1484E-3</v>
      </c>
      <c r="M44" s="14"/>
      <c r="N44" s="15"/>
      <c r="O44" s="14"/>
    </row>
    <row r="45" spans="3:15" x14ac:dyDescent="0.25">
      <c r="C45" s="13" t="s">
        <v>178</v>
      </c>
      <c r="D45" s="15">
        <v>0.15406239999999999</v>
      </c>
      <c r="E45" s="14" t="s">
        <v>23</v>
      </c>
      <c r="F45" s="15">
        <v>0.17176630000000001</v>
      </c>
      <c r="G45" s="14" t="s">
        <v>23</v>
      </c>
      <c r="H45" s="15">
        <v>0.17029420000000001</v>
      </c>
      <c r="I45" s="14" t="s">
        <v>23</v>
      </c>
      <c r="J45" s="15">
        <v>0.162109</v>
      </c>
      <c r="K45" s="14" t="s">
        <v>23</v>
      </c>
      <c r="L45" s="15">
        <v>0.13920160000000001</v>
      </c>
      <c r="M45" s="14" t="s">
        <v>23</v>
      </c>
      <c r="N45" s="15"/>
      <c r="O45" s="14"/>
    </row>
    <row r="46" spans="3:15" x14ac:dyDescent="0.25">
      <c r="C46" s="13" t="s">
        <v>177</v>
      </c>
      <c r="D46" s="15">
        <v>9.6685199999999999E-2</v>
      </c>
      <c r="E46" s="14" t="s">
        <v>23</v>
      </c>
      <c r="F46" s="15">
        <v>0.1055556</v>
      </c>
      <c r="G46" s="14" t="s">
        <v>23</v>
      </c>
      <c r="H46" s="15">
        <v>0.1014195</v>
      </c>
      <c r="I46" s="14" t="s">
        <v>23</v>
      </c>
      <c r="J46" s="15">
        <v>0.13140260000000001</v>
      </c>
      <c r="K46" s="14" t="s">
        <v>23</v>
      </c>
      <c r="L46" s="15">
        <v>0.1134027</v>
      </c>
      <c r="M46" s="14" t="s">
        <v>23</v>
      </c>
      <c r="N46" s="15"/>
      <c r="O46" s="14"/>
    </row>
    <row r="47" spans="3:15" x14ac:dyDescent="0.25">
      <c r="C47" s="13" t="s">
        <v>176</v>
      </c>
      <c r="D47" s="15">
        <v>0.22808039999999999</v>
      </c>
      <c r="E47" s="14" t="s">
        <v>23</v>
      </c>
      <c r="F47" s="15">
        <v>0.27307379999999998</v>
      </c>
      <c r="G47" s="14" t="s">
        <v>23</v>
      </c>
      <c r="H47" s="15">
        <v>0.26677679999999998</v>
      </c>
      <c r="I47" s="14" t="s">
        <v>23</v>
      </c>
      <c r="J47" s="15">
        <v>0.25887549999999998</v>
      </c>
      <c r="K47" s="14" t="s">
        <v>23</v>
      </c>
      <c r="L47" s="15">
        <v>0.16414509999999999</v>
      </c>
      <c r="M47" s="14" t="s">
        <v>23</v>
      </c>
      <c r="N47" s="15"/>
      <c r="O47" s="14"/>
    </row>
    <row r="48" spans="3:15" x14ac:dyDescent="0.25">
      <c r="C48" s="13" t="s">
        <v>175</v>
      </c>
      <c r="D48" s="15">
        <v>-4.3328800000000001E-2</v>
      </c>
      <c r="E48" s="14" t="s">
        <v>23</v>
      </c>
      <c r="F48" s="15">
        <v>-6.7137000000000004E-3</v>
      </c>
      <c r="G48" s="14"/>
      <c r="H48" s="15">
        <v>-8.4481000000000001E-3</v>
      </c>
      <c r="I48" s="14"/>
      <c r="J48" s="15">
        <v>-6.2712400000000001E-2</v>
      </c>
      <c r="K48" s="14" t="s">
        <v>23</v>
      </c>
      <c r="L48" s="15">
        <v>-2.5831699999999999E-2</v>
      </c>
      <c r="M48" s="14" t="s">
        <v>23</v>
      </c>
      <c r="N48" s="15"/>
      <c r="O48" s="14"/>
    </row>
    <row r="49" spans="3:15" x14ac:dyDescent="0.25">
      <c r="C49" s="13" t="s">
        <v>174</v>
      </c>
      <c r="D49" s="15">
        <v>6.6663500000000001E-2</v>
      </c>
      <c r="E49" s="14" t="s">
        <v>23</v>
      </c>
      <c r="F49" s="15">
        <v>7.9559500000000005E-2</v>
      </c>
      <c r="G49" s="14" t="s">
        <v>23</v>
      </c>
      <c r="H49" s="15">
        <v>7.4409699999999995E-2</v>
      </c>
      <c r="I49" s="14" t="s">
        <v>23</v>
      </c>
      <c r="J49" s="15">
        <v>7.5508500000000006E-2</v>
      </c>
      <c r="K49" s="14" t="s">
        <v>23</v>
      </c>
      <c r="L49" s="15">
        <v>2.52579E-2</v>
      </c>
      <c r="M49" s="14" t="s">
        <v>23</v>
      </c>
      <c r="N49" s="15"/>
      <c r="O49" s="14"/>
    </row>
    <row r="50" spans="3:15" x14ac:dyDescent="0.25">
      <c r="C50" s="13" t="s">
        <v>173</v>
      </c>
      <c r="D50" s="15">
        <v>3.34454E-2</v>
      </c>
      <c r="E50" s="14" t="s">
        <v>23</v>
      </c>
      <c r="F50" s="15">
        <v>2.5243600000000001E-2</v>
      </c>
      <c r="G50" s="14"/>
      <c r="H50" s="15">
        <v>2.1922799999999999E-2</v>
      </c>
      <c r="I50" s="14"/>
      <c r="J50" s="15">
        <v>7.7633900000000006E-2</v>
      </c>
      <c r="K50" s="14" t="s">
        <v>23</v>
      </c>
      <c r="L50" s="15">
        <v>3.6889699999999997E-2</v>
      </c>
      <c r="M50" s="14" t="s">
        <v>23</v>
      </c>
      <c r="N50" s="15"/>
      <c r="O50" s="14"/>
    </row>
    <row r="51" spans="3:15" x14ac:dyDescent="0.25">
      <c r="C51" s="13" t="s">
        <v>172</v>
      </c>
      <c r="D51" s="15">
        <v>8.4767599999999999E-2</v>
      </c>
      <c r="E51" s="14" t="s">
        <v>23</v>
      </c>
      <c r="F51" s="15">
        <v>0.14268159999999999</v>
      </c>
      <c r="G51" s="14" t="s">
        <v>28</v>
      </c>
      <c r="H51" s="15">
        <v>0.14086870000000001</v>
      </c>
      <c r="I51" s="14" t="s">
        <v>28</v>
      </c>
      <c r="J51" s="15">
        <v>0.1415035</v>
      </c>
      <c r="K51" s="14" t="s">
        <v>23</v>
      </c>
      <c r="L51" s="15">
        <v>4.11136E-2</v>
      </c>
      <c r="M51" s="14"/>
      <c r="N51" s="15"/>
      <c r="O51" s="14"/>
    </row>
    <row r="52" spans="3:15" x14ac:dyDescent="0.25">
      <c r="C52" s="13" t="s">
        <v>171</v>
      </c>
      <c r="D52" s="15">
        <v>3.2511100000000001E-2</v>
      </c>
      <c r="E52" s="14" t="s">
        <v>23</v>
      </c>
      <c r="F52" s="15">
        <v>3.0254699999999999E-2</v>
      </c>
      <c r="G52" s="14"/>
      <c r="H52" s="15">
        <v>2.9326399999999999E-2</v>
      </c>
      <c r="I52" s="14"/>
      <c r="J52" s="15">
        <v>1.4938E-2</v>
      </c>
      <c r="K52" s="14"/>
      <c r="L52" s="15">
        <v>1.841E-3</v>
      </c>
      <c r="M52" s="14"/>
      <c r="N52" s="15"/>
      <c r="O52" s="14"/>
    </row>
    <row r="53" spans="3:15" x14ac:dyDescent="0.25">
      <c r="C53" s="13" t="s">
        <v>170</v>
      </c>
      <c r="D53" s="15">
        <v>-2.8165699999999998E-2</v>
      </c>
      <c r="E53" s="14" t="s">
        <v>40</v>
      </c>
      <c r="F53" s="15">
        <v>-6.5702499999999997E-2</v>
      </c>
      <c r="G53" s="14" t="s">
        <v>40</v>
      </c>
      <c r="H53" s="15">
        <v>-6.7607299999999995E-2</v>
      </c>
      <c r="I53" s="14" t="s">
        <v>40</v>
      </c>
      <c r="J53" s="15">
        <v>-7.0099900000000007E-2</v>
      </c>
      <c r="K53" s="14" t="s">
        <v>23</v>
      </c>
      <c r="L53" s="15">
        <v>-3.87978E-2</v>
      </c>
      <c r="M53" s="14" t="s">
        <v>23</v>
      </c>
      <c r="N53" s="15"/>
      <c r="O53" s="14"/>
    </row>
    <row r="54" spans="3:15" x14ac:dyDescent="0.25">
      <c r="C54" s="13" t="s">
        <v>169</v>
      </c>
      <c r="D54" s="15">
        <v>-9.15797E-2</v>
      </c>
      <c r="E54" s="14" t="s">
        <v>28</v>
      </c>
      <c r="F54" s="15">
        <v>-0.2468022</v>
      </c>
      <c r="G54" s="14"/>
      <c r="H54" s="15">
        <v>-0.25512489999999999</v>
      </c>
      <c r="I54" s="14"/>
      <c r="J54" s="15">
        <v>-0.13802890000000001</v>
      </c>
      <c r="K54" s="14" t="s">
        <v>40</v>
      </c>
      <c r="L54" s="15">
        <v>-4.4665400000000001E-2</v>
      </c>
      <c r="M54" s="14"/>
      <c r="N54" s="15"/>
      <c r="O54" s="14"/>
    </row>
    <row r="55" spans="3:15" x14ac:dyDescent="0.25">
      <c r="C55" s="13" t="s">
        <v>168</v>
      </c>
      <c r="D55" s="15">
        <v>-4.5300000000000001E-4</v>
      </c>
      <c r="E55" s="14"/>
      <c r="F55" s="15">
        <v>4.7235899999999997E-2</v>
      </c>
      <c r="G55" s="14" t="s">
        <v>40</v>
      </c>
      <c r="H55" s="15">
        <v>4.6137699999999997E-2</v>
      </c>
      <c r="I55" s="14" t="s">
        <v>40</v>
      </c>
      <c r="J55" s="15">
        <v>3.5943000000000003E-2</v>
      </c>
      <c r="K55" s="14" t="s">
        <v>23</v>
      </c>
      <c r="L55" s="15">
        <v>2.77629E-2</v>
      </c>
      <c r="M55" s="14" t="s">
        <v>23</v>
      </c>
      <c r="N55" s="15"/>
      <c r="O55" s="14"/>
    </row>
    <row r="56" spans="3:15" x14ac:dyDescent="0.25">
      <c r="C56" s="13" t="s">
        <v>167</v>
      </c>
      <c r="D56" s="15">
        <v>8.5002900000000006E-2</v>
      </c>
      <c r="E56" s="14" t="s">
        <v>23</v>
      </c>
      <c r="F56" s="15">
        <v>0.1081534</v>
      </c>
      <c r="G56" s="14"/>
      <c r="H56" s="15">
        <v>0.10701189999999999</v>
      </c>
      <c r="I56" s="14" t="s">
        <v>23</v>
      </c>
      <c r="J56" s="15">
        <v>0.1061817</v>
      </c>
      <c r="K56" s="14" t="s">
        <v>23</v>
      </c>
      <c r="L56" s="15">
        <v>5.2695600000000002E-2</v>
      </c>
      <c r="M56" s="14" t="s">
        <v>23</v>
      </c>
      <c r="N56" s="15"/>
      <c r="O56" s="14"/>
    </row>
    <row r="57" spans="3:15" x14ac:dyDescent="0.25">
      <c r="C57" s="13" t="s">
        <v>166</v>
      </c>
      <c r="D57" s="15">
        <v>-2.8296700000000001E-2</v>
      </c>
      <c r="E57" s="14" t="s">
        <v>23</v>
      </c>
      <c r="F57" s="15">
        <v>-4.0331699999999998E-2</v>
      </c>
      <c r="G57" s="14" t="s">
        <v>23</v>
      </c>
      <c r="H57" s="15">
        <v>-3.9867100000000003E-2</v>
      </c>
      <c r="I57" s="14" t="s">
        <v>40</v>
      </c>
      <c r="J57" s="15">
        <v>-1.4441E-3</v>
      </c>
      <c r="K57" s="14"/>
      <c r="L57" s="15">
        <v>2.8979600000000001E-2</v>
      </c>
      <c r="M57" s="14" t="s">
        <v>23</v>
      </c>
      <c r="N57" s="15"/>
      <c r="O57" s="14"/>
    </row>
    <row r="58" spans="3:15" x14ac:dyDescent="0.25">
      <c r="C58" s="13" t="s">
        <v>57</v>
      </c>
      <c r="D58" s="15">
        <v>0.37341200000000002</v>
      </c>
      <c r="E58" s="14" t="s">
        <v>23</v>
      </c>
      <c r="F58" s="15">
        <v>0.35704219999999998</v>
      </c>
      <c r="G58" s="14" t="s">
        <v>23</v>
      </c>
      <c r="H58" s="15">
        <v>0.35346090000000002</v>
      </c>
      <c r="I58" s="14" t="s">
        <v>23</v>
      </c>
      <c r="J58" s="15">
        <v>0.39516309999999999</v>
      </c>
      <c r="K58" s="14" t="s">
        <v>23</v>
      </c>
      <c r="L58" s="15">
        <v>6.8689100000000003E-2</v>
      </c>
      <c r="M58" s="14" t="s">
        <v>23</v>
      </c>
      <c r="N58" s="15"/>
      <c r="O58" s="14"/>
    </row>
    <row r="59" spans="3:15" x14ac:dyDescent="0.25">
      <c r="C59" s="13" t="s">
        <v>165</v>
      </c>
      <c r="D59" s="15">
        <v>0.18762000000000001</v>
      </c>
      <c r="E59" s="14" t="s">
        <v>23</v>
      </c>
      <c r="F59" s="15">
        <v>0.20855190000000001</v>
      </c>
      <c r="G59" s="14" t="s">
        <v>23</v>
      </c>
      <c r="H59" s="15">
        <v>0.19629160000000001</v>
      </c>
      <c r="I59" s="14" t="s">
        <v>23</v>
      </c>
      <c r="J59" s="15">
        <v>0.2092726</v>
      </c>
      <c r="K59" s="14" t="s">
        <v>23</v>
      </c>
      <c r="L59" s="15">
        <v>2.0559399999999999E-2</v>
      </c>
      <c r="M59" s="14"/>
      <c r="N59" s="15"/>
      <c r="O59" s="14"/>
    </row>
    <row r="60" spans="3:15" x14ac:dyDescent="0.25">
      <c r="C60" s="13" t="s">
        <v>164</v>
      </c>
      <c r="D60" s="15">
        <v>0.1016093</v>
      </c>
      <c r="E60" s="14" t="s">
        <v>23</v>
      </c>
      <c r="F60" s="15">
        <v>0.14661979999999999</v>
      </c>
      <c r="G60" s="14" t="s">
        <v>23</v>
      </c>
      <c r="H60" s="15">
        <v>0.1398876</v>
      </c>
      <c r="I60" s="14" t="s">
        <v>23</v>
      </c>
      <c r="J60" s="15">
        <v>0.15439369999999999</v>
      </c>
      <c r="K60" s="14" t="s">
        <v>23</v>
      </c>
      <c r="L60" s="15">
        <v>1.9663799999999999E-2</v>
      </c>
      <c r="M60" s="14" t="s">
        <v>23</v>
      </c>
      <c r="N60" s="15"/>
      <c r="O60" s="14"/>
    </row>
    <row r="61" spans="3:15" x14ac:dyDescent="0.25">
      <c r="C61" s="13" t="s">
        <v>55</v>
      </c>
      <c r="D61" s="15">
        <v>0.2364299</v>
      </c>
      <c r="E61" s="14" t="s">
        <v>23</v>
      </c>
      <c r="F61" s="15">
        <v>0.26578849999999998</v>
      </c>
      <c r="G61" s="14" t="s">
        <v>23</v>
      </c>
      <c r="H61" s="15">
        <v>0.25679839999999998</v>
      </c>
      <c r="I61" s="14" t="s">
        <v>23</v>
      </c>
      <c r="J61" s="15">
        <v>0.26521</v>
      </c>
      <c r="K61" s="14" t="s">
        <v>23</v>
      </c>
      <c r="L61" s="15">
        <v>3.2732900000000002E-2</v>
      </c>
      <c r="M61" s="14" t="s">
        <v>23</v>
      </c>
      <c r="N61" s="15"/>
      <c r="O61" s="14"/>
    </row>
    <row r="62" spans="3:15" x14ac:dyDescent="0.25">
      <c r="C62" s="13" t="s">
        <v>163</v>
      </c>
      <c r="D62" s="15">
        <v>6.0492799999999999E-2</v>
      </c>
      <c r="E62" s="14" t="s">
        <v>23</v>
      </c>
      <c r="F62" s="15">
        <v>0.12590870000000001</v>
      </c>
      <c r="G62" s="14" t="s">
        <v>23</v>
      </c>
      <c r="H62" s="15">
        <v>0.1222029</v>
      </c>
      <c r="I62" s="14" t="s">
        <v>23</v>
      </c>
      <c r="J62" s="15">
        <v>0.123365</v>
      </c>
      <c r="K62" s="14" t="s">
        <v>23</v>
      </c>
      <c r="L62" s="15">
        <v>2.91381E-2</v>
      </c>
      <c r="M62" s="14" t="s">
        <v>23</v>
      </c>
      <c r="N62" s="15"/>
      <c r="O62" s="14"/>
    </row>
    <row r="63" spans="3:15" x14ac:dyDescent="0.25">
      <c r="C63" s="13" t="s">
        <v>162</v>
      </c>
      <c r="D63" s="15">
        <v>6.7454100000000003E-2</v>
      </c>
      <c r="E63" s="14" t="s">
        <v>23</v>
      </c>
      <c r="F63" s="15">
        <v>0.1002305</v>
      </c>
      <c r="G63" s="14" t="s">
        <v>23</v>
      </c>
      <c r="H63" s="15">
        <v>9.7691799999999995E-2</v>
      </c>
      <c r="I63" s="14" t="s">
        <v>23</v>
      </c>
      <c r="J63" s="15">
        <v>7.89522E-2</v>
      </c>
      <c r="K63" s="14" t="s">
        <v>23</v>
      </c>
      <c r="L63" s="15">
        <v>3.2649600000000001E-2</v>
      </c>
      <c r="M63" s="14" t="s">
        <v>23</v>
      </c>
      <c r="N63" s="15"/>
      <c r="O63" s="14"/>
    </row>
    <row r="64" spans="3:15" x14ac:dyDescent="0.25">
      <c r="C64" s="13" t="s">
        <v>161</v>
      </c>
      <c r="D64" s="15">
        <v>0.12466729999999999</v>
      </c>
      <c r="E64" s="14" t="s">
        <v>23</v>
      </c>
      <c r="F64" s="15">
        <v>0.1334263</v>
      </c>
      <c r="G64" s="14" t="s">
        <v>23</v>
      </c>
      <c r="H64" s="15">
        <v>0.12644620000000001</v>
      </c>
      <c r="I64" s="14" t="s">
        <v>23</v>
      </c>
      <c r="J64" s="15">
        <v>0.1182288</v>
      </c>
      <c r="K64" s="14" t="s">
        <v>23</v>
      </c>
      <c r="L64" s="15">
        <v>8.2026199999999994E-2</v>
      </c>
      <c r="M64" s="14" t="s">
        <v>23</v>
      </c>
      <c r="N64" s="15"/>
      <c r="O64" s="14"/>
    </row>
    <row r="65" spans="3:15" x14ac:dyDescent="0.25">
      <c r="C65" s="13" t="s">
        <v>160</v>
      </c>
      <c r="D65" s="15">
        <v>6.4697699999999997E-2</v>
      </c>
      <c r="E65" s="14" t="s">
        <v>23</v>
      </c>
      <c r="F65" s="15">
        <v>0.1152749</v>
      </c>
      <c r="G65" s="14" t="s">
        <v>23</v>
      </c>
      <c r="H65" s="15">
        <v>0.10956100000000001</v>
      </c>
      <c r="I65" s="14" t="s">
        <v>23</v>
      </c>
      <c r="J65" s="15">
        <v>0.11908390000000001</v>
      </c>
      <c r="K65" s="14" t="s">
        <v>23</v>
      </c>
      <c r="L65" s="15">
        <v>4.4804700000000003E-2</v>
      </c>
      <c r="M65" s="14" t="s">
        <v>23</v>
      </c>
      <c r="N65" s="15"/>
      <c r="O65" s="14"/>
    </row>
    <row r="66" spans="3:15" x14ac:dyDescent="0.25">
      <c r="C66" s="13" t="s">
        <v>159</v>
      </c>
      <c r="D66" s="15">
        <v>6.1064E-2</v>
      </c>
      <c r="E66" s="14" t="s">
        <v>23</v>
      </c>
      <c r="F66" s="15">
        <v>6.1206400000000001E-2</v>
      </c>
      <c r="G66" s="14" t="s">
        <v>23</v>
      </c>
      <c r="H66" s="15">
        <v>5.9130299999999997E-2</v>
      </c>
      <c r="I66" s="14" t="s">
        <v>23</v>
      </c>
      <c r="J66" s="15">
        <v>6.09706E-2</v>
      </c>
      <c r="K66" s="14" t="s">
        <v>23</v>
      </c>
      <c r="L66" s="15">
        <v>1.50761E-2</v>
      </c>
      <c r="M66" s="14" t="s">
        <v>40</v>
      </c>
      <c r="N66" s="15"/>
      <c r="O66" s="14"/>
    </row>
    <row r="67" spans="3:15" ht="16.5" x14ac:dyDescent="0.25">
      <c r="C67" s="13" t="s">
        <v>158</v>
      </c>
      <c r="D67" s="15">
        <v>2.1755E-2</v>
      </c>
      <c r="E67" s="14" t="s">
        <v>23</v>
      </c>
      <c r="F67" s="15">
        <v>7.0526599999999995E-2</v>
      </c>
      <c r="G67" s="14" t="s">
        <v>23</v>
      </c>
      <c r="H67" s="15">
        <v>6.3978800000000002E-2</v>
      </c>
      <c r="I67" s="14" t="s">
        <v>23</v>
      </c>
      <c r="J67" s="15">
        <v>6.5294400000000002E-2</v>
      </c>
      <c r="K67" s="14" t="s">
        <v>23</v>
      </c>
      <c r="L67" s="15">
        <v>-1.09964E-2</v>
      </c>
      <c r="M67" s="14"/>
      <c r="N67" s="15"/>
      <c r="O67" s="14"/>
    </row>
    <row r="68" spans="3:15" x14ac:dyDescent="0.25">
      <c r="C68" s="13" t="s">
        <v>157</v>
      </c>
      <c r="D68" s="15">
        <v>7.1688600000000005E-2</v>
      </c>
      <c r="E68" s="14" t="s">
        <v>23</v>
      </c>
      <c r="F68" s="15">
        <v>0.1178245</v>
      </c>
      <c r="G68" s="14" t="s">
        <v>23</v>
      </c>
      <c r="H68" s="15">
        <v>0.107346</v>
      </c>
      <c r="I68" s="14" t="s">
        <v>23</v>
      </c>
      <c r="J68" s="15">
        <v>0.1174948</v>
      </c>
      <c r="K68" s="14" t="s">
        <v>23</v>
      </c>
      <c r="L68" s="15">
        <v>-2.2395700000000001E-2</v>
      </c>
      <c r="M68" s="14" t="s">
        <v>23</v>
      </c>
      <c r="N68" s="15"/>
      <c r="O68" s="14"/>
    </row>
    <row r="69" spans="3:15" x14ac:dyDescent="0.25">
      <c r="C69" s="13" t="s">
        <v>156</v>
      </c>
      <c r="D69" s="15">
        <v>5.6395199999999999E-2</v>
      </c>
      <c r="E69" s="14" t="s">
        <v>23</v>
      </c>
      <c r="F69" s="15">
        <v>0.1099608</v>
      </c>
      <c r="G69" s="14" t="s">
        <v>23</v>
      </c>
      <c r="H69" s="15">
        <v>0.10058309999999999</v>
      </c>
      <c r="I69" s="14" t="s">
        <v>23</v>
      </c>
      <c r="J69" s="15">
        <v>0.11682720000000001</v>
      </c>
      <c r="K69" s="14" t="s">
        <v>23</v>
      </c>
      <c r="L69" s="15">
        <v>-2.6952999999999999E-3</v>
      </c>
      <c r="M69" s="14"/>
      <c r="N69" s="15"/>
      <c r="O69" s="14"/>
    </row>
    <row r="70" spans="3:15" x14ac:dyDescent="0.25">
      <c r="C70" s="13" t="s">
        <v>155</v>
      </c>
      <c r="D70" s="15">
        <v>0.1175567</v>
      </c>
      <c r="E70" s="14" t="s">
        <v>23</v>
      </c>
      <c r="F70" s="15">
        <v>0.14291010000000001</v>
      </c>
      <c r="G70" s="14" t="s">
        <v>23</v>
      </c>
      <c r="H70" s="15">
        <v>0.1349494</v>
      </c>
      <c r="I70" s="14" t="s">
        <v>23</v>
      </c>
      <c r="J70" s="15">
        <v>0.14812790000000001</v>
      </c>
      <c r="K70" s="14" t="s">
        <v>23</v>
      </c>
      <c r="L70" s="15">
        <v>2.4951500000000001E-2</v>
      </c>
      <c r="M70" s="14" t="s">
        <v>40</v>
      </c>
      <c r="N70" s="15"/>
      <c r="O70" s="14"/>
    </row>
    <row r="71" spans="3:15" x14ac:dyDescent="0.25">
      <c r="C71" s="13" t="s">
        <v>154</v>
      </c>
      <c r="D71" s="15">
        <v>1.7014499999999998E-2</v>
      </c>
      <c r="E71" s="14"/>
      <c r="F71" s="15">
        <v>4.4845400000000001E-2</v>
      </c>
      <c r="G71" s="14" t="s">
        <v>28</v>
      </c>
      <c r="H71" s="15">
        <v>3.9377000000000002E-2</v>
      </c>
      <c r="I71" s="14" t="s">
        <v>28</v>
      </c>
      <c r="J71" s="15">
        <v>4.8143499999999999E-2</v>
      </c>
      <c r="K71" s="14" t="s">
        <v>23</v>
      </c>
      <c r="L71" s="15">
        <v>-9.9663000000000009E-3</v>
      </c>
      <c r="M71" s="14"/>
      <c r="N71" s="15"/>
      <c r="O71" s="14"/>
    </row>
    <row r="72" spans="3:15" x14ac:dyDescent="0.25">
      <c r="C72" s="13" t="s">
        <v>153</v>
      </c>
      <c r="D72" s="15">
        <v>0.14580180000000001</v>
      </c>
      <c r="E72" s="14" t="s">
        <v>23</v>
      </c>
      <c r="F72" s="15">
        <v>0.17210439999999999</v>
      </c>
      <c r="G72" s="14" t="s">
        <v>23</v>
      </c>
      <c r="H72" s="15">
        <v>0.1672855</v>
      </c>
      <c r="I72" s="14" t="s">
        <v>23</v>
      </c>
      <c r="J72" s="15">
        <v>0.15476519999999999</v>
      </c>
      <c r="K72" s="14" t="s">
        <v>23</v>
      </c>
      <c r="L72" s="15">
        <v>3.9095699999999997E-2</v>
      </c>
      <c r="M72" s="14" t="s">
        <v>23</v>
      </c>
      <c r="N72" s="15"/>
      <c r="O72" s="14"/>
    </row>
    <row r="73" spans="3:15" x14ac:dyDescent="0.25">
      <c r="C73" s="13" t="s">
        <v>152</v>
      </c>
      <c r="D73" s="15">
        <v>7.6607999999999996E-2</v>
      </c>
      <c r="E73" s="14" t="s">
        <v>23</v>
      </c>
      <c r="F73" s="15">
        <v>9.6993399999999994E-2</v>
      </c>
      <c r="G73" s="14" t="s">
        <v>23</v>
      </c>
      <c r="H73" s="15">
        <v>9.2144400000000001E-2</v>
      </c>
      <c r="I73" s="14" t="s">
        <v>23</v>
      </c>
      <c r="J73" s="15">
        <v>0.102919</v>
      </c>
      <c r="K73" s="14" t="s">
        <v>23</v>
      </c>
      <c r="L73" s="15">
        <v>2.7380999999999998E-3</v>
      </c>
      <c r="M73" s="14"/>
      <c r="N73" s="15"/>
      <c r="O73" s="14"/>
    </row>
    <row r="74" spans="3:15" x14ac:dyDescent="0.25">
      <c r="C74" s="13" t="s">
        <v>151</v>
      </c>
      <c r="D74" s="15">
        <v>4.9950000000000001E-2</v>
      </c>
      <c r="E74" s="14" t="s">
        <v>23</v>
      </c>
      <c r="F74" s="15">
        <v>8.1079100000000001E-2</v>
      </c>
      <c r="G74" s="14" t="s">
        <v>23</v>
      </c>
      <c r="H74" s="15">
        <v>8.2226400000000005E-2</v>
      </c>
      <c r="I74" s="14" t="s">
        <v>23</v>
      </c>
      <c r="J74" s="15">
        <v>7.2303099999999995E-2</v>
      </c>
      <c r="K74" s="14" t="s">
        <v>23</v>
      </c>
      <c r="L74" s="15">
        <v>-2.8901999999999999E-3</v>
      </c>
      <c r="M74" s="14"/>
      <c r="N74" s="15"/>
      <c r="O74" s="14"/>
    </row>
    <row r="75" spans="3:15" x14ac:dyDescent="0.25">
      <c r="C75" s="13" t="s">
        <v>150</v>
      </c>
      <c r="D75" s="15">
        <v>1.29949E-2</v>
      </c>
      <c r="E75" s="14"/>
      <c r="F75" s="15">
        <v>2.5590999999999999E-2</v>
      </c>
      <c r="G75" s="14"/>
      <c r="H75" s="15">
        <v>2.38744E-2</v>
      </c>
      <c r="I75" s="14"/>
      <c r="J75" s="15">
        <v>4.5784400000000003E-2</v>
      </c>
      <c r="K75" s="14" t="s">
        <v>23</v>
      </c>
      <c r="L75" s="15">
        <v>-3.4278400000000001E-2</v>
      </c>
      <c r="M75" s="14" t="s">
        <v>23</v>
      </c>
      <c r="N75" s="15"/>
      <c r="O75" s="14"/>
    </row>
    <row r="76" spans="3:15" x14ac:dyDescent="0.25">
      <c r="C76" s="13" t="s">
        <v>149</v>
      </c>
      <c r="D76" s="15">
        <v>4.2635100000000002E-2</v>
      </c>
      <c r="E76" s="14" t="s">
        <v>23</v>
      </c>
      <c r="F76" s="15">
        <v>8.4172300000000005E-2</v>
      </c>
      <c r="G76" s="14" t="s">
        <v>23</v>
      </c>
      <c r="H76" s="15">
        <v>8.2464700000000002E-2</v>
      </c>
      <c r="I76" s="14" t="s">
        <v>23</v>
      </c>
      <c r="J76" s="15">
        <v>8.4059999999999996E-2</v>
      </c>
      <c r="K76" s="14" t="s">
        <v>23</v>
      </c>
      <c r="L76" s="15">
        <v>-8.4740000000000006E-3</v>
      </c>
      <c r="M76" s="14"/>
      <c r="N76" s="15"/>
      <c r="O76" s="14"/>
    </row>
    <row r="77" spans="3:15" x14ac:dyDescent="0.25">
      <c r="C77" s="13" t="s">
        <v>148</v>
      </c>
      <c r="D77" s="15">
        <v>0.1247047</v>
      </c>
      <c r="E77" s="14" t="s">
        <v>23</v>
      </c>
      <c r="F77" s="15">
        <v>0.1661716</v>
      </c>
      <c r="G77" s="14" t="s">
        <v>23</v>
      </c>
      <c r="H77" s="15">
        <v>0.16131239999999999</v>
      </c>
      <c r="I77" s="14" t="s">
        <v>23</v>
      </c>
      <c r="J77" s="15">
        <v>0.1733885</v>
      </c>
      <c r="K77" s="14" t="s">
        <v>23</v>
      </c>
      <c r="L77" s="15">
        <v>2.1990900000000001E-2</v>
      </c>
      <c r="M77" s="14" t="s">
        <v>40</v>
      </c>
      <c r="N77" s="15"/>
      <c r="O77" s="14"/>
    </row>
    <row r="78" spans="3:15" ht="16.5" x14ac:dyDescent="0.25">
      <c r="C78" s="13" t="s">
        <v>147</v>
      </c>
      <c r="D78" s="15">
        <v>8.4494700000000006E-2</v>
      </c>
      <c r="E78" s="14" t="s">
        <v>23</v>
      </c>
      <c r="F78" s="15">
        <v>4.1659099999999998E-2</v>
      </c>
      <c r="G78" s="14" t="s">
        <v>28</v>
      </c>
      <c r="H78" s="15">
        <v>4.33915E-2</v>
      </c>
      <c r="I78" s="14" t="s">
        <v>28</v>
      </c>
      <c r="J78" s="15">
        <v>5.6411299999999998E-2</v>
      </c>
      <c r="K78" s="14" t="s">
        <v>23</v>
      </c>
      <c r="L78" s="15">
        <v>3.2096999999999998E-3</v>
      </c>
      <c r="M78" s="14"/>
      <c r="N78" s="15"/>
      <c r="O78" s="14"/>
    </row>
    <row r="79" spans="3:15" x14ac:dyDescent="0.25">
      <c r="C79" s="13" t="s">
        <v>146</v>
      </c>
      <c r="D79" s="15">
        <v>0.1708123</v>
      </c>
      <c r="E79" s="14" t="s">
        <v>23</v>
      </c>
      <c r="F79" s="15">
        <v>0.1908514</v>
      </c>
      <c r="G79" s="14" t="s">
        <v>23</v>
      </c>
      <c r="H79" s="15">
        <v>0.18418419999999999</v>
      </c>
      <c r="I79" s="14" t="s">
        <v>23</v>
      </c>
      <c r="J79" s="15">
        <v>0.19111800000000001</v>
      </c>
      <c r="K79" s="14" t="s">
        <v>23</v>
      </c>
      <c r="L79" s="15">
        <v>-4.1340999999999999E-3</v>
      </c>
      <c r="M79" s="14"/>
      <c r="N79" s="15"/>
      <c r="O79" s="14"/>
    </row>
    <row r="80" spans="3:15" x14ac:dyDescent="0.25">
      <c r="C80" s="13" t="s">
        <v>145</v>
      </c>
      <c r="D80" s="15">
        <v>0.18776380000000001</v>
      </c>
      <c r="E80" s="14" t="s">
        <v>23</v>
      </c>
      <c r="F80" s="15">
        <v>0.21557180000000001</v>
      </c>
      <c r="G80" s="14" t="s">
        <v>23</v>
      </c>
      <c r="H80" s="15">
        <v>0.20579220000000001</v>
      </c>
      <c r="I80" s="14" t="s">
        <v>23</v>
      </c>
      <c r="J80" s="15">
        <v>0.2139171</v>
      </c>
      <c r="K80" s="14" t="s">
        <v>23</v>
      </c>
      <c r="L80" s="15">
        <v>4.6362E-3</v>
      </c>
      <c r="M80" s="14"/>
      <c r="N80" s="15"/>
      <c r="O80" s="14"/>
    </row>
    <row r="81" spans="3:15" x14ac:dyDescent="0.25">
      <c r="C81" s="13" t="s">
        <v>144</v>
      </c>
      <c r="D81" s="15">
        <v>0.13191810000000001</v>
      </c>
      <c r="E81" s="14" t="s">
        <v>23</v>
      </c>
      <c r="F81" s="15">
        <v>0.1016492</v>
      </c>
      <c r="G81" s="14" t="s">
        <v>23</v>
      </c>
      <c r="H81" s="15">
        <v>9.9637600000000007E-2</v>
      </c>
      <c r="I81" s="14" t="s">
        <v>23</v>
      </c>
      <c r="J81" s="15">
        <v>9.0622900000000006E-2</v>
      </c>
      <c r="K81" s="14" t="s">
        <v>23</v>
      </c>
      <c r="L81" s="15">
        <v>-4.6258199999999999E-2</v>
      </c>
      <c r="M81" s="14" t="s">
        <v>40</v>
      </c>
      <c r="N81" s="15"/>
      <c r="O81" s="14"/>
    </row>
    <row r="82" spans="3:15" x14ac:dyDescent="0.25">
      <c r="C82" s="13" t="s">
        <v>143</v>
      </c>
      <c r="D82" s="15">
        <v>8.5081900000000002E-2</v>
      </c>
      <c r="E82" s="14" t="s">
        <v>23</v>
      </c>
      <c r="F82" s="15">
        <v>8.1483200000000006E-2</v>
      </c>
      <c r="G82" s="14" t="s">
        <v>23</v>
      </c>
      <c r="H82" s="15">
        <v>7.38264E-2</v>
      </c>
      <c r="I82" s="14" t="s">
        <v>23</v>
      </c>
      <c r="J82" s="15">
        <v>8.3845299999999998E-2</v>
      </c>
      <c r="K82" s="14" t="s">
        <v>23</v>
      </c>
      <c r="L82" s="15">
        <v>1.4979299999999999E-2</v>
      </c>
      <c r="M82" s="14"/>
      <c r="N82" s="15"/>
      <c r="O82" s="14"/>
    </row>
    <row r="83" spans="3:15" x14ac:dyDescent="0.25">
      <c r="C83" s="13" t="s">
        <v>142</v>
      </c>
      <c r="D83" s="15">
        <v>0.1371368</v>
      </c>
      <c r="E83" s="14" t="s">
        <v>23</v>
      </c>
      <c r="F83" s="15">
        <v>7.8762600000000002E-2</v>
      </c>
      <c r="G83" s="14" t="s">
        <v>23</v>
      </c>
      <c r="H83" s="15">
        <v>7.2886599999999996E-2</v>
      </c>
      <c r="I83" s="14" t="s">
        <v>23</v>
      </c>
      <c r="J83" s="15">
        <v>9.2227100000000006E-2</v>
      </c>
      <c r="K83" s="14" t="s">
        <v>23</v>
      </c>
      <c r="L83" s="15">
        <v>4.9103500000000001E-2</v>
      </c>
      <c r="M83" s="14" t="s">
        <v>23</v>
      </c>
      <c r="N83" s="15"/>
      <c r="O83" s="14"/>
    </row>
    <row r="84" spans="3:15" x14ac:dyDescent="0.25">
      <c r="C84" s="13" t="s">
        <v>141</v>
      </c>
      <c r="D84" s="15">
        <v>5.80274E-2</v>
      </c>
      <c r="E84" s="14" t="s">
        <v>23</v>
      </c>
      <c r="F84" s="15">
        <v>8.1253900000000004E-2</v>
      </c>
      <c r="G84" s="14" t="s">
        <v>23</v>
      </c>
      <c r="H84" s="15">
        <v>8.1791699999999995E-2</v>
      </c>
      <c r="I84" s="14" t="s">
        <v>23</v>
      </c>
      <c r="J84" s="15">
        <v>9.0808100000000003E-2</v>
      </c>
      <c r="K84" s="14" t="s">
        <v>23</v>
      </c>
      <c r="L84" s="15">
        <v>4.0137399999999997E-2</v>
      </c>
      <c r="M84" s="14" t="s">
        <v>23</v>
      </c>
      <c r="N84" s="15"/>
      <c r="O84" s="14"/>
    </row>
    <row r="85" spans="3:15" x14ac:dyDescent="0.25">
      <c r="C85" s="13" t="s">
        <v>140</v>
      </c>
      <c r="D85" s="15">
        <v>-4.3604999999999998E-2</v>
      </c>
      <c r="E85" s="14"/>
      <c r="F85" s="15">
        <v>-4.5003700000000001E-2</v>
      </c>
      <c r="G85" s="14"/>
      <c r="H85" s="15">
        <v>-4.2587300000000002E-2</v>
      </c>
      <c r="I85" s="14"/>
      <c r="J85" s="15">
        <v>-2.7488200000000001E-2</v>
      </c>
      <c r="K85" s="14"/>
      <c r="L85" s="15">
        <v>-1.3645900000000001E-2</v>
      </c>
      <c r="M85" s="14"/>
      <c r="N85" s="15"/>
      <c r="O85" s="14"/>
    </row>
    <row r="86" spans="3:15" x14ac:dyDescent="0.25">
      <c r="C86" s="13" t="s">
        <v>139</v>
      </c>
      <c r="D86" s="15">
        <v>0.1505842</v>
      </c>
      <c r="E86" s="14" t="s">
        <v>23</v>
      </c>
      <c r="F86" s="15">
        <v>0.1348135</v>
      </c>
      <c r="G86" s="14" t="s">
        <v>23</v>
      </c>
      <c r="H86" s="15">
        <v>0.13517199999999999</v>
      </c>
      <c r="I86" s="14" t="s">
        <v>23</v>
      </c>
      <c r="J86" s="15">
        <v>0.1270782</v>
      </c>
      <c r="K86" s="14" t="s">
        <v>23</v>
      </c>
      <c r="L86" s="15">
        <v>3.4344300000000001E-2</v>
      </c>
      <c r="M86" s="14" t="s">
        <v>23</v>
      </c>
      <c r="N86" s="15"/>
      <c r="O86" s="14"/>
    </row>
    <row r="87" spans="3:15" x14ac:dyDescent="0.25">
      <c r="C87" s="13" t="s">
        <v>138</v>
      </c>
      <c r="D87" s="15">
        <v>0.15130979999999999</v>
      </c>
      <c r="E87" s="14" t="s">
        <v>23</v>
      </c>
      <c r="F87" s="15">
        <v>0.14625650000000001</v>
      </c>
      <c r="G87" s="14" t="s">
        <v>23</v>
      </c>
      <c r="H87" s="15">
        <v>0.1435796</v>
      </c>
      <c r="I87" s="14" t="s">
        <v>23</v>
      </c>
      <c r="J87" s="15">
        <v>0.14580299999999999</v>
      </c>
      <c r="K87" s="14" t="s">
        <v>23</v>
      </c>
      <c r="L87" s="15">
        <v>5.9492299999999998E-2</v>
      </c>
      <c r="M87" s="14" t="s">
        <v>23</v>
      </c>
      <c r="N87" s="15"/>
      <c r="O87" s="14"/>
    </row>
    <row r="88" spans="3:15" x14ac:dyDescent="0.25">
      <c r="C88" s="13" t="s">
        <v>137</v>
      </c>
      <c r="D88" s="15">
        <v>8.6197700000000002E-2</v>
      </c>
      <c r="E88" s="14" t="s">
        <v>23</v>
      </c>
      <c r="F88" s="15">
        <v>-2.9724E-3</v>
      </c>
      <c r="G88" s="14"/>
      <c r="H88" s="15">
        <v>2.5579000000000001E-3</v>
      </c>
      <c r="I88" s="14"/>
      <c r="J88" s="15">
        <v>9.5461000000000001E-3</v>
      </c>
      <c r="K88" s="14"/>
      <c r="L88" s="15">
        <v>-3.0130199999999999E-2</v>
      </c>
      <c r="M88" s="14" t="s">
        <v>23</v>
      </c>
      <c r="N88" s="15"/>
      <c r="O88" s="14"/>
    </row>
    <row r="89" spans="3:15" x14ac:dyDescent="0.25">
      <c r="C89" s="13" t="s">
        <v>136</v>
      </c>
      <c r="D89" s="15">
        <v>2.2079100000000001E-2</v>
      </c>
      <c r="E89" s="14" t="s">
        <v>23</v>
      </c>
      <c r="F89" s="15">
        <v>-6.2003799999999998E-2</v>
      </c>
      <c r="G89" s="14" t="s">
        <v>23</v>
      </c>
      <c r="H89" s="15">
        <v>-5.5964300000000002E-2</v>
      </c>
      <c r="I89" s="14" t="s">
        <v>23</v>
      </c>
      <c r="J89" s="15">
        <v>-5.1788300000000002E-2</v>
      </c>
      <c r="K89" s="14" t="s">
        <v>23</v>
      </c>
      <c r="L89" s="15">
        <v>-3.4881700000000002E-2</v>
      </c>
      <c r="M89" s="14" t="s">
        <v>23</v>
      </c>
      <c r="N89" s="15"/>
      <c r="O89" s="14"/>
    </row>
    <row r="90" spans="3:15" ht="24.75" x14ac:dyDescent="0.25">
      <c r="C90" s="13" t="s">
        <v>135</v>
      </c>
      <c r="D90" s="15">
        <v>0.1413132</v>
      </c>
      <c r="E90" s="14" t="s">
        <v>23</v>
      </c>
      <c r="F90" s="15">
        <v>9.5214099999999996E-2</v>
      </c>
      <c r="G90" s="14" t="s">
        <v>23</v>
      </c>
      <c r="H90" s="15">
        <v>9.7146300000000005E-2</v>
      </c>
      <c r="I90" s="14" t="s">
        <v>23</v>
      </c>
      <c r="J90" s="15">
        <v>9.41414E-2</v>
      </c>
      <c r="K90" s="14" t="s">
        <v>23</v>
      </c>
      <c r="L90" s="15">
        <v>4.3767899999999998E-2</v>
      </c>
      <c r="M90" s="14" t="s">
        <v>23</v>
      </c>
      <c r="N90" s="15"/>
      <c r="O90" s="14"/>
    </row>
    <row r="91" spans="3:15" x14ac:dyDescent="0.25">
      <c r="C91" s="13" t="s">
        <v>134</v>
      </c>
      <c r="D91" s="15">
        <v>1.7056000000000002E-2</v>
      </c>
      <c r="E91" s="14" t="s">
        <v>23</v>
      </c>
      <c r="F91" s="15">
        <v>4.7913400000000002E-2</v>
      </c>
      <c r="G91" s="14" t="s">
        <v>23</v>
      </c>
      <c r="H91" s="15">
        <v>4.5705500000000003E-2</v>
      </c>
      <c r="I91" s="14" t="s">
        <v>23</v>
      </c>
      <c r="J91" s="15">
        <v>5.0098799999999999E-2</v>
      </c>
      <c r="K91" s="14" t="s">
        <v>23</v>
      </c>
      <c r="L91" s="15">
        <v>-7.9966400000000007E-2</v>
      </c>
      <c r="M91" s="14" t="s">
        <v>23</v>
      </c>
      <c r="N91" s="15"/>
      <c r="O91" s="14"/>
    </row>
    <row r="92" spans="3:15" x14ac:dyDescent="0.25">
      <c r="C92" s="13" t="s">
        <v>133</v>
      </c>
      <c r="D92" s="15">
        <v>-5.19465E-2</v>
      </c>
      <c r="E92" s="14" t="s">
        <v>23</v>
      </c>
      <c r="F92" s="15">
        <v>-5.0261199999999999E-2</v>
      </c>
      <c r="G92" s="14" t="s">
        <v>23</v>
      </c>
      <c r="H92" s="15">
        <v>-4.8856999999999998E-2</v>
      </c>
      <c r="I92" s="14" t="s">
        <v>23</v>
      </c>
      <c r="J92" s="15">
        <v>-3.58097E-2</v>
      </c>
      <c r="K92" s="14" t="s">
        <v>23</v>
      </c>
      <c r="L92" s="15">
        <v>-7.7939900000000006E-2</v>
      </c>
      <c r="M92" s="14" t="s">
        <v>23</v>
      </c>
      <c r="N92" s="15"/>
      <c r="O92" s="14"/>
    </row>
    <row r="93" spans="3:15" x14ac:dyDescent="0.25">
      <c r="C93" s="13" t="s">
        <v>132</v>
      </c>
      <c r="D93" s="15">
        <v>0.17483879999999999</v>
      </c>
      <c r="E93" s="14" t="s">
        <v>23</v>
      </c>
      <c r="F93" s="15">
        <v>0.21089869999999999</v>
      </c>
      <c r="G93" s="14" t="s">
        <v>23</v>
      </c>
      <c r="H93" s="15">
        <v>0.20507829999999999</v>
      </c>
      <c r="I93" s="14" t="s">
        <v>23</v>
      </c>
      <c r="J93" s="15">
        <v>0.20668239999999999</v>
      </c>
      <c r="K93" s="14" t="s">
        <v>23</v>
      </c>
      <c r="L93" s="15">
        <v>-1.4339999999999999E-4</v>
      </c>
      <c r="M93" s="14"/>
      <c r="N93" s="15"/>
      <c r="O93" s="14"/>
    </row>
    <row r="94" spans="3:15" x14ac:dyDescent="0.25">
      <c r="C94" s="13" t="s">
        <v>131</v>
      </c>
      <c r="D94" s="15">
        <v>2.91083E-2</v>
      </c>
      <c r="E94" s="14" t="s">
        <v>23</v>
      </c>
      <c r="F94" s="15">
        <v>5.5767999999999998E-2</v>
      </c>
      <c r="G94" s="14" t="s">
        <v>40</v>
      </c>
      <c r="H94" s="15">
        <v>5.3848100000000003E-2</v>
      </c>
      <c r="I94" s="14" t="s">
        <v>40</v>
      </c>
      <c r="J94" s="15">
        <v>3.8567299999999999E-2</v>
      </c>
      <c r="K94" s="14" t="s">
        <v>23</v>
      </c>
      <c r="L94" s="15">
        <v>6.3210000000000002E-3</v>
      </c>
      <c r="M94" s="14"/>
      <c r="N94" s="15"/>
      <c r="O94" s="14"/>
    </row>
    <row r="95" spans="3:15" x14ac:dyDescent="0.25">
      <c r="C95" s="13" t="s">
        <v>130</v>
      </c>
      <c r="D95" s="15">
        <v>5.1124700000000002E-2</v>
      </c>
      <c r="E95" s="14" t="s">
        <v>23</v>
      </c>
      <c r="F95" s="15">
        <v>9.7581299999999996E-2</v>
      </c>
      <c r="G95" s="14" t="s">
        <v>23</v>
      </c>
      <c r="H95" s="15">
        <v>9.3662899999999993E-2</v>
      </c>
      <c r="I95" s="14" t="s">
        <v>23</v>
      </c>
      <c r="J95" s="15">
        <v>0.10660749999999999</v>
      </c>
      <c r="K95" s="14" t="s">
        <v>23</v>
      </c>
      <c r="L95" s="15">
        <v>3.2481599999999999E-2</v>
      </c>
      <c r="M95" s="14" t="s">
        <v>23</v>
      </c>
      <c r="N95" s="15"/>
      <c r="O95" s="14"/>
    </row>
    <row r="96" spans="3:15" x14ac:dyDescent="0.25">
      <c r="C96" s="13" t="s">
        <v>129</v>
      </c>
      <c r="D96" s="15">
        <v>6.3214000000000006E-2</v>
      </c>
      <c r="E96" s="14" t="s">
        <v>23</v>
      </c>
      <c r="F96" s="15">
        <v>0.1177183</v>
      </c>
      <c r="G96" s="14" t="s">
        <v>23</v>
      </c>
      <c r="H96" s="15">
        <v>0.11170289999999999</v>
      </c>
      <c r="I96" s="14" t="s">
        <v>23</v>
      </c>
      <c r="J96" s="15">
        <v>0.1232806</v>
      </c>
      <c r="K96" s="14" t="s">
        <v>23</v>
      </c>
      <c r="L96" s="15">
        <v>-2.7383600000000001E-2</v>
      </c>
      <c r="M96" s="14" t="s">
        <v>23</v>
      </c>
      <c r="N96" s="15"/>
      <c r="O96" s="14"/>
    </row>
    <row r="97" spans="3:15" x14ac:dyDescent="0.25">
      <c r="C97" s="13" t="s">
        <v>128</v>
      </c>
      <c r="D97" s="15">
        <v>0.16379250000000001</v>
      </c>
      <c r="E97" s="14" t="s">
        <v>23</v>
      </c>
      <c r="F97" s="15">
        <v>0.2231031</v>
      </c>
      <c r="G97" s="14" t="s">
        <v>23</v>
      </c>
      <c r="H97" s="15">
        <v>0.2146014</v>
      </c>
      <c r="I97" s="14" t="s">
        <v>23</v>
      </c>
      <c r="J97" s="15">
        <v>0.2165185</v>
      </c>
      <c r="K97" s="14" t="s">
        <v>23</v>
      </c>
      <c r="L97" s="15">
        <v>-1.5251600000000001E-2</v>
      </c>
      <c r="M97" s="14" t="s">
        <v>40</v>
      </c>
      <c r="N97" s="15"/>
      <c r="O97" s="14"/>
    </row>
    <row r="98" spans="3:15" x14ac:dyDescent="0.25">
      <c r="C98" s="13" t="s">
        <v>127</v>
      </c>
      <c r="D98" s="15">
        <v>9.19349E-2</v>
      </c>
      <c r="E98" s="14" t="s">
        <v>23</v>
      </c>
      <c r="F98" s="15">
        <v>0.1223643</v>
      </c>
      <c r="G98" s="14" t="s">
        <v>23</v>
      </c>
      <c r="H98" s="15">
        <v>0.1182232</v>
      </c>
      <c r="I98" s="14" t="s">
        <v>23</v>
      </c>
      <c r="J98" s="15">
        <v>0.1122147</v>
      </c>
      <c r="K98" s="14" t="s">
        <v>23</v>
      </c>
      <c r="L98" s="15">
        <v>-6.8964999999999999E-3</v>
      </c>
      <c r="M98" s="14"/>
      <c r="N98" s="15"/>
      <c r="O98" s="14"/>
    </row>
    <row r="99" spans="3:15" x14ac:dyDescent="0.25">
      <c r="C99" s="13" t="s">
        <v>126</v>
      </c>
      <c r="D99" s="15">
        <v>3.3060600000000002E-2</v>
      </c>
      <c r="E99" s="14" t="s">
        <v>23</v>
      </c>
      <c r="F99" s="15">
        <v>9.4797599999999996E-2</v>
      </c>
      <c r="G99" s="14" t="s">
        <v>23</v>
      </c>
      <c r="H99" s="15">
        <v>9.2686199999999996E-2</v>
      </c>
      <c r="I99" s="14" t="s">
        <v>23</v>
      </c>
      <c r="J99" s="15">
        <v>9.6520400000000006E-2</v>
      </c>
      <c r="K99" s="14" t="s">
        <v>23</v>
      </c>
      <c r="L99" s="15">
        <v>-1.14869E-2</v>
      </c>
      <c r="M99" s="14" t="s">
        <v>28</v>
      </c>
      <c r="N99" s="15"/>
      <c r="O99" s="14"/>
    </row>
    <row r="100" spans="3:15" x14ac:dyDescent="0.25">
      <c r="C100" s="13" t="s">
        <v>125</v>
      </c>
      <c r="D100" s="15">
        <v>-0.1246881</v>
      </c>
      <c r="E100" s="14" t="s">
        <v>23</v>
      </c>
      <c r="F100" s="15">
        <v>1.3786E-3</v>
      </c>
      <c r="G100" s="14"/>
      <c r="H100" s="15">
        <v>-2.6059999999999999E-4</v>
      </c>
      <c r="I100" s="14"/>
      <c r="J100" s="15">
        <v>-4.9121600000000001E-2</v>
      </c>
      <c r="K100" s="14" t="s">
        <v>23</v>
      </c>
      <c r="L100" s="15">
        <v>-3.1269699999999997E-2</v>
      </c>
      <c r="M100" s="14" t="s">
        <v>23</v>
      </c>
      <c r="N100" s="15"/>
      <c r="O100" s="14"/>
    </row>
    <row r="101" spans="3:15" x14ac:dyDescent="0.25">
      <c r="C101" s="13" t="s">
        <v>124</v>
      </c>
      <c r="D101" s="15">
        <v>-0.15191669999999999</v>
      </c>
      <c r="E101" s="14" t="s">
        <v>23</v>
      </c>
      <c r="F101" s="15">
        <v>-9.7691799999999995E-2</v>
      </c>
      <c r="G101" s="14" t="s">
        <v>23</v>
      </c>
      <c r="H101" s="15">
        <v>-9.8598000000000005E-2</v>
      </c>
      <c r="I101" s="14" t="s">
        <v>23</v>
      </c>
      <c r="J101" s="15">
        <v>-0.1217292</v>
      </c>
      <c r="K101" s="14" t="s">
        <v>23</v>
      </c>
      <c r="L101" s="15">
        <v>-8.4008200000000005E-2</v>
      </c>
      <c r="M101" s="14" t="s">
        <v>23</v>
      </c>
      <c r="N101" s="15"/>
      <c r="O101" s="14"/>
    </row>
    <row r="102" spans="3:15" x14ac:dyDescent="0.25">
      <c r="C102" s="13" t="s">
        <v>123</v>
      </c>
      <c r="D102" s="15">
        <v>2.8870799999999999E-2</v>
      </c>
      <c r="E102" s="14" t="s">
        <v>23</v>
      </c>
      <c r="F102" s="15">
        <v>5.1279999999999999E-2</v>
      </c>
      <c r="G102" s="14" t="s">
        <v>23</v>
      </c>
      <c r="H102" s="15">
        <v>5.0199899999999999E-2</v>
      </c>
      <c r="I102" s="14" t="s">
        <v>23</v>
      </c>
      <c r="J102" s="15">
        <v>3.15772E-2</v>
      </c>
      <c r="K102" s="14" t="s">
        <v>23</v>
      </c>
      <c r="L102" s="15">
        <v>5.5420299999999999E-2</v>
      </c>
      <c r="M102" s="14" t="s">
        <v>23</v>
      </c>
      <c r="N102" s="15"/>
      <c r="O102" s="14"/>
    </row>
    <row r="103" spans="3:15" x14ac:dyDescent="0.25">
      <c r="C103" s="13" t="s">
        <v>122</v>
      </c>
      <c r="D103" s="15">
        <v>-4.71682E-2</v>
      </c>
      <c r="E103" s="14" t="s">
        <v>23</v>
      </c>
      <c r="F103" s="15">
        <v>2.12707E-2</v>
      </c>
      <c r="G103" s="14"/>
      <c r="H103" s="15">
        <v>1.61589E-2</v>
      </c>
      <c r="I103" s="14"/>
      <c r="J103" s="15">
        <v>-5.3010000000000004E-4</v>
      </c>
      <c r="K103" s="14"/>
      <c r="L103" s="15">
        <v>-3.3078999999999999E-3</v>
      </c>
      <c r="M103" s="14"/>
      <c r="N103" s="15"/>
      <c r="O103" s="14"/>
    </row>
    <row r="104" spans="3:15" ht="16.5" x14ac:dyDescent="0.25">
      <c r="C104" s="13" t="s">
        <v>121</v>
      </c>
      <c r="D104" s="15">
        <v>-0.11622200000000001</v>
      </c>
      <c r="E104" s="14" t="s">
        <v>23</v>
      </c>
      <c r="F104" s="15">
        <v>-5.5304100000000002E-2</v>
      </c>
      <c r="G104" s="14" t="s">
        <v>23</v>
      </c>
      <c r="H104" s="15">
        <v>-5.5462999999999998E-2</v>
      </c>
      <c r="I104" s="14" t="s">
        <v>23</v>
      </c>
      <c r="J104" s="15">
        <v>-5.4158199999999997E-2</v>
      </c>
      <c r="K104" s="14" t="s">
        <v>23</v>
      </c>
      <c r="L104" s="15">
        <v>-6.3004699999999997E-2</v>
      </c>
      <c r="M104" s="14" t="s">
        <v>23</v>
      </c>
      <c r="N104" s="15"/>
      <c r="O104" s="14"/>
    </row>
    <row r="105" spans="3:15" x14ac:dyDescent="0.25">
      <c r="C105" s="13" t="s">
        <v>120</v>
      </c>
      <c r="D105" s="15">
        <v>-0.1681773</v>
      </c>
      <c r="E105" s="14" t="s">
        <v>23</v>
      </c>
      <c r="F105" s="15">
        <v>-0.12443220000000001</v>
      </c>
      <c r="G105" s="14" t="s">
        <v>23</v>
      </c>
      <c r="H105" s="15">
        <v>-0.12603900000000001</v>
      </c>
      <c r="I105" s="14" t="s">
        <v>23</v>
      </c>
      <c r="J105" s="15">
        <v>-0.11445950000000001</v>
      </c>
      <c r="K105" s="14" t="s">
        <v>23</v>
      </c>
      <c r="L105" s="15">
        <v>-8.5338700000000003E-2</v>
      </c>
      <c r="M105" s="14" t="s">
        <v>23</v>
      </c>
      <c r="N105" s="15"/>
      <c r="O105" s="14"/>
    </row>
    <row r="106" spans="3:15" x14ac:dyDescent="0.25">
      <c r="C106" s="13" t="s">
        <v>119</v>
      </c>
      <c r="D106" s="15">
        <v>-0.1223711</v>
      </c>
      <c r="E106" s="14" t="s">
        <v>23</v>
      </c>
      <c r="F106" s="15">
        <v>-6.3732999999999998E-2</v>
      </c>
      <c r="G106" s="14" t="s">
        <v>23</v>
      </c>
      <c r="H106" s="15">
        <v>-6.64183E-2</v>
      </c>
      <c r="I106" s="14" t="s">
        <v>23</v>
      </c>
      <c r="J106" s="15">
        <v>-6.6119399999999995E-2</v>
      </c>
      <c r="K106" s="14" t="s">
        <v>23</v>
      </c>
      <c r="L106" s="15">
        <v>-6.5719899999999998E-2</v>
      </c>
      <c r="M106" s="14" t="s">
        <v>23</v>
      </c>
      <c r="N106" s="15"/>
      <c r="O106" s="14"/>
    </row>
    <row r="107" spans="3:15" x14ac:dyDescent="0.25">
      <c r="C107" s="13" t="s">
        <v>118</v>
      </c>
      <c r="D107" s="15">
        <v>-0.12632180000000001</v>
      </c>
      <c r="E107" s="14" t="s">
        <v>23</v>
      </c>
      <c r="F107" s="15">
        <v>-0.1103697</v>
      </c>
      <c r="G107" s="14" t="s">
        <v>23</v>
      </c>
      <c r="H107" s="15">
        <v>-0.1119455</v>
      </c>
      <c r="I107" s="14" t="s">
        <v>23</v>
      </c>
      <c r="J107" s="15">
        <v>-9.47876E-2</v>
      </c>
      <c r="K107" s="14" t="s">
        <v>23</v>
      </c>
      <c r="L107" s="15">
        <v>-8.0370499999999997E-2</v>
      </c>
      <c r="M107" s="14" t="s">
        <v>23</v>
      </c>
      <c r="N107" s="15"/>
      <c r="O107" s="14"/>
    </row>
    <row r="108" spans="3:15" x14ac:dyDescent="0.25">
      <c r="C108" s="13" t="s">
        <v>117</v>
      </c>
      <c r="D108" s="15">
        <v>8.7240999999999999E-2</v>
      </c>
      <c r="E108" s="14" t="s">
        <v>23</v>
      </c>
      <c r="F108" s="15">
        <v>9.4135999999999997E-2</v>
      </c>
      <c r="G108" s="14" t="s">
        <v>23</v>
      </c>
      <c r="H108" s="15">
        <v>9.5189200000000002E-2</v>
      </c>
      <c r="I108" s="14" t="s">
        <v>23</v>
      </c>
      <c r="J108" s="15">
        <v>0.10350429999999999</v>
      </c>
      <c r="K108" s="14" t="s">
        <v>23</v>
      </c>
      <c r="L108" s="15">
        <v>-1.9499499999999999E-2</v>
      </c>
      <c r="M108" s="14" t="s">
        <v>28</v>
      </c>
      <c r="N108" s="15"/>
      <c r="O108" s="14"/>
    </row>
    <row r="109" spans="3:15" x14ac:dyDescent="0.25">
      <c r="C109" s="13" t="s">
        <v>116</v>
      </c>
      <c r="D109" s="15">
        <v>-4.4101799999999997E-2</v>
      </c>
      <c r="E109" s="14" t="s">
        <v>23</v>
      </c>
      <c r="F109" s="15">
        <v>-2.17019E-2</v>
      </c>
      <c r="G109" s="14"/>
      <c r="H109" s="15">
        <v>-1.69874E-2</v>
      </c>
      <c r="I109" s="14"/>
      <c r="J109" s="15">
        <v>-1.3901E-3</v>
      </c>
      <c r="K109" s="14"/>
      <c r="L109" s="15">
        <v>1.7393700000000002E-2</v>
      </c>
      <c r="M109" s="14" t="s">
        <v>40</v>
      </c>
      <c r="N109" s="15"/>
      <c r="O109" s="14"/>
    </row>
    <row r="110" spans="3:15" x14ac:dyDescent="0.25">
      <c r="C110" s="13" t="s">
        <v>115</v>
      </c>
      <c r="D110" s="15">
        <v>3.3183799999999999E-2</v>
      </c>
      <c r="E110" s="14" t="s">
        <v>23</v>
      </c>
      <c r="F110" s="15">
        <v>4.9959299999999998E-2</v>
      </c>
      <c r="G110" s="14" t="s">
        <v>23</v>
      </c>
      <c r="H110" s="15">
        <v>5.2569699999999997E-2</v>
      </c>
      <c r="I110" s="14" t="s">
        <v>23</v>
      </c>
      <c r="J110" s="15">
        <v>6.1513600000000002E-2</v>
      </c>
      <c r="K110" s="14" t="s">
        <v>23</v>
      </c>
      <c r="L110" s="15">
        <v>1.7228899999999998E-2</v>
      </c>
      <c r="M110" s="14" t="s">
        <v>23</v>
      </c>
      <c r="N110" s="15"/>
      <c r="O110" s="14"/>
    </row>
    <row r="111" spans="3:15" x14ac:dyDescent="0.25">
      <c r="C111" s="13" t="s">
        <v>114</v>
      </c>
      <c r="D111" s="15">
        <v>0.1108353</v>
      </c>
      <c r="E111" s="14" t="s">
        <v>23</v>
      </c>
      <c r="F111" s="15">
        <v>0.19829620000000001</v>
      </c>
      <c r="G111" s="14" t="s">
        <v>23</v>
      </c>
      <c r="H111" s="15">
        <v>0.1969881</v>
      </c>
      <c r="I111" s="14" t="s">
        <v>23</v>
      </c>
      <c r="J111" s="15">
        <v>0.22877749999999999</v>
      </c>
      <c r="K111" s="14" t="s">
        <v>23</v>
      </c>
      <c r="L111" s="15">
        <v>-4.9537400000000002E-2</v>
      </c>
      <c r="M111" s="14" t="s">
        <v>23</v>
      </c>
      <c r="N111" s="15"/>
      <c r="O111" s="14"/>
    </row>
    <row r="112" spans="3:15" x14ac:dyDescent="0.25">
      <c r="C112" s="13" t="s">
        <v>113</v>
      </c>
      <c r="D112" s="15">
        <v>0.28070509999999999</v>
      </c>
      <c r="E112" s="14" t="s">
        <v>23</v>
      </c>
      <c r="F112" s="15">
        <v>0.34012300000000001</v>
      </c>
      <c r="G112" s="14" t="s">
        <v>23</v>
      </c>
      <c r="H112" s="15">
        <v>0.3344801</v>
      </c>
      <c r="I112" s="14" t="s">
        <v>23</v>
      </c>
      <c r="J112" s="15">
        <v>0.32013659999999999</v>
      </c>
      <c r="K112" s="14" t="s">
        <v>23</v>
      </c>
      <c r="L112" s="15">
        <v>5.5238299999999997E-2</v>
      </c>
      <c r="M112" s="14" t="s">
        <v>23</v>
      </c>
      <c r="N112" s="15"/>
      <c r="O112" s="14"/>
    </row>
    <row r="113" spans="3:15" x14ac:dyDescent="0.25">
      <c r="C113" s="13" t="s">
        <v>112</v>
      </c>
      <c r="D113" s="15">
        <v>0.1071848</v>
      </c>
      <c r="E113" s="14" t="s">
        <v>23</v>
      </c>
      <c r="F113" s="15">
        <v>0.1391136</v>
      </c>
      <c r="G113" s="14" t="s">
        <v>23</v>
      </c>
      <c r="H113" s="15">
        <v>0.13893069999999999</v>
      </c>
      <c r="I113" s="14" t="s">
        <v>23</v>
      </c>
      <c r="J113" s="15">
        <v>0.15258440000000001</v>
      </c>
      <c r="K113" s="14" t="s">
        <v>23</v>
      </c>
      <c r="L113" s="15">
        <v>8.0082999999999994E-3</v>
      </c>
      <c r="M113" s="14"/>
      <c r="N113" s="15"/>
      <c r="O113" s="14"/>
    </row>
    <row r="114" spans="3:15" x14ac:dyDescent="0.25">
      <c r="C114" s="13" t="s">
        <v>111</v>
      </c>
      <c r="D114" s="15">
        <v>-0.1418201</v>
      </c>
      <c r="E114" s="14" t="s">
        <v>23</v>
      </c>
      <c r="F114" s="15">
        <v>-9.9775000000000003E-3</v>
      </c>
      <c r="G114" s="14"/>
      <c r="H114" s="15">
        <v>-1.1789900000000001E-2</v>
      </c>
      <c r="I114" s="14"/>
      <c r="J114" s="15">
        <v>-1.6217499999999999E-2</v>
      </c>
      <c r="K114" s="14" t="s">
        <v>40</v>
      </c>
      <c r="L114" s="15">
        <v>-4.9893100000000003E-2</v>
      </c>
      <c r="M114" s="14" t="s">
        <v>23</v>
      </c>
      <c r="N114" s="15"/>
      <c r="O114" s="14"/>
    </row>
    <row r="115" spans="3:15" x14ac:dyDescent="0.25">
      <c r="C115" s="13" t="s">
        <v>110</v>
      </c>
      <c r="D115" s="15">
        <v>3.5929999999999998E-3</v>
      </c>
      <c r="E115" s="14"/>
      <c r="F115" s="15">
        <v>5.9367700000000002E-2</v>
      </c>
      <c r="G115" s="14" t="s">
        <v>23</v>
      </c>
      <c r="H115" s="15">
        <v>5.8534500000000003E-2</v>
      </c>
      <c r="I115" s="14" t="s">
        <v>23</v>
      </c>
      <c r="J115" s="15">
        <v>8.5577100000000003E-2</v>
      </c>
      <c r="K115" s="14" t="s">
        <v>23</v>
      </c>
      <c r="L115" s="15">
        <v>7.7688400000000005E-2</v>
      </c>
      <c r="M115" s="14" t="s">
        <v>23</v>
      </c>
      <c r="N115" s="15"/>
      <c r="O115" s="14"/>
    </row>
    <row r="116" spans="3:15" x14ac:dyDescent="0.25">
      <c r="C116" s="13" t="s">
        <v>109</v>
      </c>
      <c r="D116" s="15">
        <v>-8.2437399999999994E-2</v>
      </c>
      <c r="E116" s="14" t="s">
        <v>23</v>
      </c>
      <c r="F116" s="15">
        <v>-6.9252599999999997E-2</v>
      </c>
      <c r="G116" s="14" t="s">
        <v>23</v>
      </c>
      <c r="H116" s="15">
        <v>-7.1017499999999997E-2</v>
      </c>
      <c r="I116" s="14" t="s">
        <v>23</v>
      </c>
      <c r="J116" s="15">
        <v>-3.6720599999999999E-2</v>
      </c>
      <c r="K116" s="14" t="s">
        <v>23</v>
      </c>
      <c r="L116" s="15">
        <v>-2.1929299999999999E-2</v>
      </c>
      <c r="M116" s="14" t="s">
        <v>23</v>
      </c>
      <c r="N116" s="15"/>
      <c r="O116" s="14"/>
    </row>
    <row r="117" spans="3:15" x14ac:dyDescent="0.25">
      <c r="C117" s="13" t="s">
        <v>108</v>
      </c>
      <c r="D117" s="15">
        <v>-3.96747E-2</v>
      </c>
      <c r="E117" s="14" t="s">
        <v>23</v>
      </c>
      <c r="F117" s="15">
        <v>-2.3382500000000001E-2</v>
      </c>
      <c r="G117" s="14" t="s">
        <v>28</v>
      </c>
      <c r="H117" s="15">
        <v>-2.3825300000000001E-2</v>
      </c>
      <c r="I117" s="14" t="s">
        <v>28</v>
      </c>
      <c r="J117" s="15">
        <v>2.9353000000000001E-3</v>
      </c>
      <c r="K117" s="14"/>
      <c r="L117" s="15">
        <v>-3.37065E-2</v>
      </c>
      <c r="M117" s="14" t="s">
        <v>23</v>
      </c>
      <c r="N117" s="15"/>
      <c r="O117" s="14"/>
    </row>
    <row r="118" spans="3:15" x14ac:dyDescent="0.25">
      <c r="C118" s="13" t="s">
        <v>107</v>
      </c>
      <c r="D118" s="15">
        <v>9.44831E-2</v>
      </c>
      <c r="E118" s="14" t="s">
        <v>23</v>
      </c>
      <c r="F118" s="15">
        <v>0.1214119</v>
      </c>
      <c r="G118" s="14" t="s">
        <v>23</v>
      </c>
      <c r="H118" s="15">
        <v>0.1147787</v>
      </c>
      <c r="I118" s="14" t="s">
        <v>23</v>
      </c>
      <c r="J118" s="15">
        <v>0.1379108</v>
      </c>
      <c r="K118" s="14" t="s">
        <v>23</v>
      </c>
      <c r="L118" s="15">
        <v>-4.4420800000000003E-2</v>
      </c>
      <c r="M118" s="14" t="s">
        <v>23</v>
      </c>
      <c r="N118" s="15"/>
      <c r="O118" s="14"/>
    </row>
    <row r="119" spans="3:15" x14ac:dyDescent="0.25">
      <c r="C119" s="13" t="s">
        <v>106</v>
      </c>
      <c r="D119" s="15">
        <v>-7.5230000000000002E-4</v>
      </c>
      <c r="E119" s="14"/>
      <c r="F119" s="15">
        <v>3.9754400000000002E-2</v>
      </c>
      <c r="G119" s="14" t="s">
        <v>40</v>
      </c>
      <c r="H119" s="15">
        <v>3.8468500000000003E-2</v>
      </c>
      <c r="I119" s="14" t="s">
        <v>40</v>
      </c>
      <c r="J119" s="15">
        <v>3.0380399999999998E-2</v>
      </c>
      <c r="K119" s="14" t="s">
        <v>23</v>
      </c>
      <c r="L119" s="15">
        <v>-4.9715799999999997E-2</v>
      </c>
      <c r="M119" s="14" t="s">
        <v>23</v>
      </c>
      <c r="N119" s="15"/>
      <c r="O119" s="14"/>
    </row>
    <row r="120" spans="3:15" x14ac:dyDescent="0.25">
      <c r="C120" s="13" t="s">
        <v>105</v>
      </c>
      <c r="D120" s="15">
        <v>8.9100899999999997E-2</v>
      </c>
      <c r="E120" s="14" t="s">
        <v>23</v>
      </c>
      <c r="F120" s="15">
        <v>9.1125200000000003E-2</v>
      </c>
      <c r="G120" s="14" t="s">
        <v>23</v>
      </c>
      <c r="H120" s="15">
        <v>9.2276499999999997E-2</v>
      </c>
      <c r="I120" s="14" t="s">
        <v>23</v>
      </c>
      <c r="J120" s="15">
        <v>0.11416709999999999</v>
      </c>
      <c r="K120" s="14" t="s">
        <v>23</v>
      </c>
      <c r="L120" s="15">
        <v>-4.1007999999999999E-3</v>
      </c>
      <c r="M120" s="14"/>
      <c r="N120" s="15"/>
      <c r="O120" s="14"/>
    </row>
    <row r="121" spans="3:15" x14ac:dyDescent="0.25">
      <c r="C121" s="13" t="s">
        <v>41</v>
      </c>
      <c r="D121" s="15">
        <v>9.2545600000000006E-2</v>
      </c>
      <c r="E121" s="14" t="s">
        <v>23</v>
      </c>
      <c r="F121" s="15">
        <v>0.153448</v>
      </c>
      <c r="G121" s="14" t="s">
        <v>23</v>
      </c>
      <c r="H121" s="15">
        <v>0.1452117</v>
      </c>
      <c r="I121" s="14" t="s">
        <v>23</v>
      </c>
      <c r="J121" s="15">
        <v>0.1495591</v>
      </c>
      <c r="K121" s="14" t="s">
        <v>23</v>
      </c>
      <c r="L121" s="15">
        <v>1.1094400000000001E-2</v>
      </c>
      <c r="M121" s="14" t="s">
        <v>28</v>
      </c>
      <c r="N121" s="15"/>
      <c r="O121" s="14"/>
    </row>
    <row r="122" spans="3:15" x14ac:dyDescent="0.25">
      <c r="C122" s="13" t="s">
        <v>104</v>
      </c>
      <c r="D122" s="15">
        <v>0.10768610000000001</v>
      </c>
      <c r="E122" s="14" t="s">
        <v>23</v>
      </c>
      <c r="F122" s="15">
        <v>0.12397080000000001</v>
      </c>
      <c r="G122" s="14" t="s">
        <v>23</v>
      </c>
      <c r="H122" s="15">
        <v>0.1181455</v>
      </c>
      <c r="I122" s="14" t="s">
        <v>23</v>
      </c>
      <c r="J122" s="15">
        <v>0.13623479999999999</v>
      </c>
      <c r="K122" s="14" t="s">
        <v>23</v>
      </c>
      <c r="L122" s="15">
        <v>-3.7905700000000001E-2</v>
      </c>
      <c r="M122" s="14" t="s">
        <v>23</v>
      </c>
      <c r="N122" s="15"/>
      <c r="O122" s="14"/>
    </row>
    <row r="123" spans="3:15" x14ac:dyDescent="0.25">
      <c r="C123" s="13" t="s">
        <v>103</v>
      </c>
      <c r="D123" s="15">
        <v>4.8649600000000001E-2</v>
      </c>
      <c r="E123" s="14" t="s">
        <v>23</v>
      </c>
      <c r="F123" s="15">
        <v>4.4534200000000003E-2</v>
      </c>
      <c r="G123" s="14" t="s">
        <v>23</v>
      </c>
      <c r="H123" s="15">
        <v>4.0794299999999999E-2</v>
      </c>
      <c r="I123" s="14" t="s">
        <v>40</v>
      </c>
      <c r="J123" s="15">
        <v>6.1620899999999999E-2</v>
      </c>
      <c r="K123" s="14" t="s">
        <v>23</v>
      </c>
      <c r="L123" s="15">
        <v>-4.4896600000000002E-2</v>
      </c>
      <c r="M123" s="14" t="s">
        <v>23</v>
      </c>
      <c r="N123" s="15"/>
      <c r="O123" s="14"/>
    </row>
    <row r="124" spans="3:15" x14ac:dyDescent="0.25">
      <c r="C124" s="13" t="s">
        <v>102</v>
      </c>
      <c r="D124" s="15">
        <v>0.2354241</v>
      </c>
      <c r="E124" s="14" t="s">
        <v>23</v>
      </c>
      <c r="F124" s="15">
        <v>0.27936670000000002</v>
      </c>
      <c r="G124" s="14" t="s">
        <v>23</v>
      </c>
      <c r="H124" s="15">
        <v>0.28217710000000001</v>
      </c>
      <c r="I124" s="14" t="s">
        <v>23</v>
      </c>
      <c r="J124" s="15">
        <v>0.29558380000000001</v>
      </c>
      <c r="K124" s="14" t="s">
        <v>23</v>
      </c>
      <c r="L124" s="15">
        <v>0.1031054</v>
      </c>
      <c r="M124" s="14" t="s">
        <v>23</v>
      </c>
      <c r="N124" s="15"/>
      <c r="O124" s="14"/>
    </row>
    <row r="125" spans="3:15" x14ac:dyDescent="0.25">
      <c r="C125" s="13" t="s">
        <v>101</v>
      </c>
      <c r="D125" s="15">
        <v>0.24944189999999999</v>
      </c>
      <c r="E125" s="14" t="s">
        <v>23</v>
      </c>
      <c r="F125" s="15">
        <v>0.29636509999999999</v>
      </c>
      <c r="G125" s="14" t="s">
        <v>23</v>
      </c>
      <c r="H125" s="15">
        <v>0.29113309999999998</v>
      </c>
      <c r="I125" s="14" t="s">
        <v>23</v>
      </c>
      <c r="J125" s="15">
        <v>0.29605039999999999</v>
      </c>
      <c r="K125" s="14" t="s">
        <v>23</v>
      </c>
      <c r="L125" s="15">
        <v>4.3810399999999999E-2</v>
      </c>
      <c r="M125" s="14" t="s">
        <v>23</v>
      </c>
      <c r="N125" s="15"/>
      <c r="O125" s="14"/>
    </row>
    <row r="126" spans="3:15" x14ac:dyDescent="0.25">
      <c r="C126" s="13" t="s">
        <v>100</v>
      </c>
      <c r="D126" s="15">
        <v>0.29284060000000001</v>
      </c>
      <c r="E126" s="14" t="s">
        <v>23</v>
      </c>
      <c r="F126" s="15">
        <v>0.30183300000000002</v>
      </c>
      <c r="G126" s="14" t="s">
        <v>23</v>
      </c>
      <c r="H126" s="15">
        <v>0.29671170000000002</v>
      </c>
      <c r="I126" s="14" t="s">
        <v>23</v>
      </c>
      <c r="J126" s="15">
        <v>0.30786910000000001</v>
      </c>
      <c r="K126" s="14" t="s">
        <v>23</v>
      </c>
      <c r="L126" s="15">
        <v>7.3068499999999995E-2</v>
      </c>
      <c r="M126" s="14" t="s">
        <v>23</v>
      </c>
      <c r="N126" s="15"/>
      <c r="O126" s="14"/>
    </row>
    <row r="127" spans="3:15" x14ac:dyDescent="0.25">
      <c r="C127" s="13" t="s">
        <v>99</v>
      </c>
      <c r="D127" s="15">
        <v>0.20592949999999999</v>
      </c>
      <c r="E127" s="14" t="s">
        <v>23</v>
      </c>
      <c r="F127" s="15">
        <v>0.2325401</v>
      </c>
      <c r="G127" s="14" t="s">
        <v>23</v>
      </c>
      <c r="H127" s="15">
        <v>0.2283056</v>
      </c>
      <c r="I127" s="14" t="s">
        <v>23</v>
      </c>
      <c r="J127" s="15">
        <v>0.23328869999999999</v>
      </c>
      <c r="K127" s="14" t="s">
        <v>23</v>
      </c>
      <c r="L127" s="15">
        <v>2.9857E-3</v>
      </c>
      <c r="M127" s="14"/>
      <c r="N127" s="15"/>
      <c r="O127" s="14"/>
    </row>
    <row r="128" spans="3:15" x14ac:dyDescent="0.25">
      <c r="C128" s="13" t="s">
        <v>98</v>
      </c>
      <c r="D128" s="15">
        <v>5.22829E-2</v>
      </c>
      <c r="E128" s="14" t="s">
        <v>23</v>
      </c>
      <c r="F128" s="15">
        <v>6.0988800000000003E-2</v>
      </c>
      <c r="G128" s="14" t="s">
        <v>23</v>
      </c>
      <c r="H128" s="15">
        <v>6.0012799999999998E-2</v>
      </c>
      <c r="I128" s="14" t="s">
        <v>23</v>
      </c>
      <c r="J128" s="15">
        <v>7.1518300000000007E-2</v>
      </c>
      <c r="K128" s="14" t="s">
        <v>23</v>
      </c>
      <c r="L128" s="15">
        <v>-2.9050099999999999E-2</v>
      </c>
      <c r="M128" s="14" t="s">
        <v>23</v>
      </c>
      <c r="N128" s="15"/>
      <c r="O128" s="14"/>
    </row>
    <row r="129" spans="3:15" x14ac:dyDescent="0.25">
      <c r="C129" s="13" t="s">
        <v>97</v>
      </c>
      <c r="D129" s="15">
        <v>5.8963000000000002E-3</v>
      </c>
      <c r="E129" s="14"/>
      <c r="F129" s="15">
        <v>6.4899100000000001E-2</v>
      </c>
      <c r="G129" s="14" t="s">
        <v>23</v>
      </c>
      <c r="H129" s="15">
        <v>6.9907499999999997E-2</v>
      </c>
      <c r="I129" s="14" t="s">
        <v>23</v>
      </c>
      <c r="J129" s="15">
        <v>6.8773000000000001E-2</v>
      </c>
      <c r="K129" s="14" t="s">
        <v>23</v>
      </c>
      <c r="L129" s="15">
        <v>7.5478000000000003E-3</v>
      </c>
      <c r="M129" s="14"/>
      <c r="N129" s="15"/>
      <c r="O129" s="14"/>
    </row>
    <row r="130" spans="3:15" x14ac:dyDescent="0.25">
      <c r="C130" s="13" t="s">
        <v>96</v>
      </c>
      <c r="D130" s="15">
        <v>2.5736700000000001E-2</v>
      </c>
      <c r="E130" s="14" t="s">
        <v>23</v>
      </c>
      <c r="F130" s="15">
        <v>5.8377199999999997E-2</v>
      </c>
      <c r="G130" s="14" t="s">
        <v>23</v>
      </c>
      <c r="H130" s="15">
        <v>5.5463199999999997E-2</v>
      </c>
      <c r="I130" s="14" t="s">
        <v>23</v>
      </c>
      <c r="J130" s="15">
        <v>4.9180799999999997E-2</v>
      </c>
      <c r="K130" s="14" t="s">
        <v>23</v>
      </c>
      <c r="L130" s="15">
        <v>-7.4051999999999998E-3</v>
      </c>
      <c r="M130" s="14"/>
      <c r="N130" s="15"/>
      <c r="O130" s="14"/>
    </row>
    <row r="131" spans="3:15" x14ac:dyDescent="0.25">
      <c r="C131" s="13" t="s">
        <v>95</v>
      </c>
      <c r="D131" s="15">
        <v>8.9866000000000001E-2</v>
      </c>
      <c r="E131" s="14" t="s">
        <v>23</v>
      </c>
      <c r="F131" s="15">
        <v>0.1462302</v>
      </c>
      <c r="G131" s="14" t="s">
        <v>23</v>
      </c>
      <c r="H131" s="15">
        <v>0.14282719999999999</v>
      </c>
      <c r="I131" s="14" t="s">
        <v>23</v>
      </c>
      <c r="J131" s="15">
        <v>0.1436057</v>
      </c>
      <c r="K131" s="14" t="s">
        <v>23</v>
      </c>
      <c r="L131" s="15">
        <v>-2.1168800000000002E-2</v>
      </c>
      <c r="M131" s="14" t="s">
        <v>23</v>
      </c>
      <c r="N131" s="15"/>
      <c r="O131" s="14"/>
    </row>
    <row r="132" spans="3:15" x14ac:dyDescent="0.25">
      <c r="C132" s="13" t="s">
        <v>94</v>
      </c>
      <c r="D132" s="15">
        <v>5.5025900000000003E-2</v>
      </c>
      <c r="E132" s="14" t="s">
        <v>23</v>
      </c>
      <c r="F132" s="15">
        <v>0.1190454</v>
      </c>
      <c r="G132" s="14" t="s">
        <v>23</v>
      </c>
      <c r="H132" s="15">
        <v>0.11892659999999999</v>
      </c>
      <c r="I132" s="14" t="s">
        <v>23</v>
      </c>
      <c r="J132" s="15">
        <v>0.13023180000000001</v>
      </c>
      <c r="K132" s="14" t="s">
        <v>23</v>
      </c>
      <c r="L132" s="15">
        <v>-6.9106600000000004E-2</v>
      </c>
      <c r="M132" s="14" t="s">
        <v>23</v>
      </c>
      <c r="N132" s="15"/>
      <c r="O132" s="14"/>
    </row>
    <row r="133" spans="3:15" x14ac:dyDescent="0.25">
      <c r="C133" s="13" t="s">
        <v>93</v>
      </c>
      <c r="D133" s="15">
        <v>9.5352800000000001E-2</v>
      </c>
      <c r="E133" s="14" t="s">
        <v>23</v>
      </c>
      <c r="F133" s="15">
        <v>0.11667859999999999</v>
      </c>
      <c r="G133" s="14" t="s">
        <v>23</v>
      </c>
      <c r="H133" s="15">
        <v>0.11236</v>
      </c>
      <c r="I133" s="14" t="s">
        <v>23</v>
      </c>
      <c r="J133" s="15">
        <v>0.1238276</v>
      </c>
      <c r="K133" s="14" t="s">
        <v>23</v>
      </c>
      <c r="L133" s="15">
        <v>-5.0269500000000002E-2</v>
      </c>
      <c r="M133" s="14" t="s">
        <v>23</v>
      </c>
      <c r="N133" s="15"/>
      <c r="O133" s="14"/>
    </row>
    <row r="134" spans="3:15" x14ac:dyDescent="0.25">
      <c r="C134" s="13" t="s">
        <v>92</v>
      </c>
      <c r="D134" s="15">
        <v>6.4680699999999994E-2</v>
      </c>
      <c r="E134" s="14" t="s">
        <v>23</v>
      </c>
      <c r="F134" s="15">
        <v>7.5231599999999996E-2</v>
      </c>
      <c r="G134" s="14" t="s">
        <v>23</v>
      </c>
      <c r="H134" s="15">
        <v>6.7783499999999997E-2</v>
      </c>
      <c r="I134" s="14" t="s">
        <v>23</v>
      </c>
      <c r="J134" s="15">
        <v>8.0127400000000001E-2</v>
      </c>
      <c r="K134" s="14" t="s">
        <v>23</v>
      </c>
      <c r="L134" s="15">
        <v>-2.1486399999999999E-2</v>
      </c>
      <c r="M134" s="14" t="s">
        <v>23</v>
      </c>
      <c r="N134" s="15"/>
      <c r="O134" s="14"/>
    </row>
    <row r="135" spans="3:15" x14ac:dyDescent="0.25">
      <c r="C135" s="13" t="s">
        <v>35</v>
      </c>
      <c r="D135" s="15">
        <v>6.7174200000000003E-2</v>
      </c>
      <c r="E135" s="14" t="s">
        <v>23</v>
      </c>
      <c r="F135" s="15">
        <v>7.0810600000000001E-2</v>
      </c>
      <c r="G135" s="14" t="s">
        <v>23</v>
      </c>
      <c r="H135" s="15">
        <v>6.4207700000000006E-2</v>
      </c>
      <c r="I135" s="14" t="s">
        <v>23</v>
      </c>
      <c r="J135" s="15">
        <v>6.4952399999999993E-2</v>
      </c>
      <c r="K135" s="14" t="s">
        <v>23</v>
      </c>
      <c r="L135" s="15">
        <v>-2.04341E-2</v>
      </c>
      <c r="M135" s="14" t="s">
        <v>23</v>
      </c>
      <c r="N135" s="15"/>
      <c r="O135" s="14"/>
    </row>
    <row r="136" spans="3:15" x14ac:dyDescent="0.25">
      <c r="C136" s="13" t="s">
        <v>91</v>
      </c>
      <c r="D136" s="15">
        <v>-4.5761299999999998E-2</v>
      </c>
      <c r="E136" s="14" t="s">
        <v>23</v>
      </c>
      <c r="F136" s="15">
        <v>-3.3665800000000003E-2</v>
      </c>
      <c r="G136" s="14" t="s">
        <v>40</v>
      </c>
      <c r="H136" s="15">
        <v>-3.6670099999999997E-2</v>
      </c>
      <c r="I136" s="14" t="s">
        <v>40</v>
      </c>
      <c r="J136" s="15">
        <v>-9.8440000000000003E-3</v>
      </c>
      <c r="K136" s="14"/>
      <c r="L136" s="15">
        <v>-0.1012781</v>
      </c>
      <c r="M136" s="14" t="s">
        <v>23</v>
      </c>
      <c r="N136" s="15"/>
      <c r="O136" s="14"/>
    </row>
    <row r="137" spans="3:15" x14ac:dyDescent="0.25">
      <c r="C137" s="13" t="s">
        <v>90</v>
      </c>
      <c r="D137" s="15">
        <v>-4.75451E-2</v>
      </c>
      <c r="E137" s="14" t="s">
        <v>23</v>
      </c>
      <c r="F137" s="15">
        <v>-5.8337199999999999E-2</v>
      </c>
      <c r="G137" s="14" t="s">
        <v>23</v>
      </c>
      <c r="H137" s="15">
        <v>-6.1519499999999998E-2</v>
      </c>
      <c r="I137" s="14" t="s">
        <v>23</v>
      </c>
      <c r="J137" s="15">
        <v>-3.3835299999999999E-2</v>
      </c>
      <c r="K137" s="14" t="s">
        <v>23</v>
      </c>
      <c r="L137" s="15">
        <v>-4.1964399999999999E-2</v>
      </c>
      <c r="M137" s="14" t="s">
        <v>23</v>
      </c>
      <c r="N137" s="15"/>
      <c r="O137" s="14"/>
    </row>
    <row r="138" spans="3:15" x14ac:dyDescent="0.25">
      <c r="C138" s="13" t="s">
        <v>89</v>
      </c>
      <c r="D138" s="15">
        <v>-0.12578839999999999</v>
      </c>
      <c r="E138" s="14" t="s">
        <v>23</v>
      </c>
      <c r="F138" s="15">
        <v>-0.1105545</v>
      </c>
      <c r="G138" s="14" t="s">
        <v>23</v>
      </c>
      <c r="H138" s="15">
        <v>-0.109622</v>
      </c>
      <c r="I138" s="14" t="s">
        <v>23</v>
      </c>
      <c r="J138" s="15">
        <v>-8.8043999999999997E-2</v>
      </c>
      <c r="K138" s="14" t="s">
        <v>23</v>
      </c>
      <c r="L138" s="15">
        <v>-0.1862277</v>
      </c>
      <c r="M138" s="14" t="s">
        <v>23</v>
      </c>
      <c r="N138" s="15"/>
      <c r="O138" s="14"/>
    </row>
    <row r="139" spans="3:15" x14ac:dyDescent="0.25">
      <c r="C139" s="13" t="s">
        <v>88</v>
      </c>
      <c r="D139" s="15">
        <v>4.9900100000000003E-2</v>
      </c>
      <c r="E139" s="14" t="s">
        <v>23</v>
      </c>
      <c r="F139" s="15">
        <v>8.6037000000000006E-3</v>
      </c>
      <c r="G139" s="14"/>
      <c r="H139" s="15">
        <v>6.711E-3</v>
      </c>
      <c r="I139" s="14"/>
      <c r="J139" s="15">
        <v>3.3202099999999998E-2</v>
      </c>
      <c r="K139" s="14" t="s">
        <v>23</v>
      </c>
      <c r="L139" s="15">
        <v>-2.1524999999999999E-3</v>
      </c>
      <c r="M139" s="14"/>
      <c r="N139" s="15"/>
      <c r="O139" s="14"/>
    </row>
    <row r="140" spans="3:15" x14ac:dyDescent="0.25">
      <c r="C140" s="13" t="s">
        <v>87</v>
      </c>
      <c r="D140" s="15">
        <v>7.9906599999999994E-2</v>
      </c>
      <c r="E140" s="14" t="s">
        <v>23</v>
      </c>
      <c r="F140" s="15">
        <v>7.9592099999999999E-2</v>
      </c>
      <c r="G140" s="14" t="s">
        <v>23</v>
      </c>
      <c r="H140" s="15">
        <v>8.4552799999999997E-2</v>
      </c>
      <c r="I140" s="14" t="s">
        <v>23</v>
      </c>
      <c r="J140" s="15">
        <v>9.7457199999999994E-2</v>
      </c>
      <c r="K140" s="14" t="s">
        <v>23</v>
      </c>
      <c r="L140" s="15">
        <v>0.1107173</v>
      </c>
      <c r="M140" s="14" t="s">
        <v>23</v>
      </c>
      <c r="N140" s="15"/>
      <c r="O140" s="14"/>
    </row>
    <row r="141" spans="3:15" x14ac:dyDescent="0.25">
      <c r="C141" s="13" t="s">
        <v>86</v>
      </c>
      <c r="D141" s="15">
        <v>-8.1833600000000006E-2</v>
      </c>
      <c r="E141" s="14" t="s">
        <v>23</v>
      </c>
      <c r="F141" s="15">
        <v>-0.109837</v>
      </c>
      <c r="G141" s="14" t="s">
        <v>23</v>
      </c>
      <c r="H141" s="15">
        <v>-0.11138000000000001</v>
      </c>
      <c r="I141" s="14" t="s">
        <v>23</v>
      </c>
      <c r="J141" s="15">
        <v>-7.4253600000000003E-2</v>
      </c>
      <c r="K141" s="14" t="s">
        <v>23</v>
      </c>
      <c r="L141" s="15">
        <v>-0.15634809999999999</v>
      </c>
      <c r="M141" s="14" t="s">
        <v>23</v>
      </c>
      <c r="N141" s="15"/>
      <c r="O141" s="14"/>
    </row>
    <row r="142" spans="3:15" x14ac:dyDescent="0.25">
      <c r="C142" s="13" t="s">
        <v>85</v>
      </c>
      <c r="D142" s="15">
        <v>0.11445619999999999</v>
      </c>
      <c r="E142" s="14" t="s">
        <v>23</v>
      </c>
      <c r="F142" s="15">
        <v>0.14254939999999999</v>
      </c>
      <c r="G142" s="14" t="s">
        <v>23</v>
      </c>
      <c r="H142" s="15">
        <v>0.14083999999999999</v>
      </c>
      <c r="I142" s="14" t="s">
        <v>23</v>
      </c>
      <c r="J142" s="15">
        <v>0.13005700000000001</v>
      </c>
      <c r="K142" s="14" t="s">
        <v>23</v>
      </c>
      <c r="L142" s="15">
        <v>8.3707100000000007E-2</v>
      </c>
      <c r="M142" s="14" t="s">
        <v>23</v>
      </c>
      <c r="N142" s="15"/>
      <c r="O142" s="14"/>
    </row>
    <row r="143" spans="3:15" ht="16.5" x14ac:dyDescent="0.25">
      <c r="C143" s="13" t="s">
        <v>84</v>
      </c>
      <c r="D143" s="15">
        <v>-1.45325E-2</v>
      </c>
      <c r="E143" s="14" t="s">
        <v>23</v>
      </c>
      <c r="F143" s="15">
        <v>1.6421000000000002E-2</v>
      </c>
      <c r="G143" s="14"/>
      <c r="H143" s="15">
        <v>2.0992500000000001E-2</v>
      </c>
      <c r="I143" s="14"/>
      <c r="J143" s="15">
        <v>5.1987600000000002E-2</v>
      </c>
      <c r="K143" s="14" t="s">
        <v>23</v>
      </c>
      <c r="L143" s="15">
        <v>4.2942599999999997E-2</v>
      </c>
      <c r="M143" s="14" t="s">
        <v>23</v>
      </c>
      <c r="N143" s="15"/>
      <c r="O143" s="14"/>
    </row>
    <row r="144" spans="3:15" x14ac:dyDescent="0.25">
      <c r="C144" s="13" t="s">
        <v>83</v>
      </c>
      <c r="D144" s="15">
        <v>4.24082E-2</v>
      </c>
      <c r="E144" s="14" t="s">
        <v>23</v>
      </c>
      <c r="F144" s="15">
        <v>4.98474E-2</v>
      </c>
      <c r="G144" s="14" t="s">
        <v>23</v>
      </c>
      <c r="H144" s="15">
        <v>4.6767200000000002E-2</v>
      </c>
      <c r="I144" s="14" t="s">
        <v>23</v>
      </c>
      <c r="J144" s="15">
        <v>6.9789100000000007E-2</v>
      </c>
      <c r="K144" s="14" t="s">
        <v>23</v>
      </c>
      <c r="L144" s="15">
        <v>3.6064000000000001E-3</v>
      </c>
      <c r="M144" s="14"/>
      <c r="N144" s="15"/>
      <c r="O144" s="14"/>
    </row>
    <row r="145" spans="3:15" x14ac:dyDescent="0.25">
      <c r="C145" s="13" t="s">
        <v>82</v>
      </c>
      <c r="D145" s="15">
        <v>-7.7770000000000001E-3</v>
      </c>
      <c r="E145" s="14" t="s">
        <v>28</v>
      </c>
      <c r="F145" s="15">
        <v>6.2582999999999996E-3</v>
      </c>
      <c r="G145" s="14"/>
      <c r="H145" s="15">
        <v>1.0424599999999999E-2</v>
      </c>
      <c r="I145" s="14"/>
      <c r="J145" s="15">
        <v>1.8094900000000001E-2</v>
      </c>
      <c r="K145" s="14" t="s">
        <v>23</v>
      </c>
      <c r="L145" s="15">
        <v>-1.7555000000000001E-2</v>
      </c>
      <c r="M145" s="14" t="s">
        <v>23</v>
      </c>
      <c r="N145" s="15"/>
      <c r="O145" s="14"/>
    </row>
    <row r="146" spans="3:15" x14ac:dyDescent="0.25">
      <c r="C146" s="13" t="s">
        <v>81</v>
      </c>
      <c r="D146" s="15">
        <v>-8.7865499999999999E-2</v>
      </c>
      <c r="E146" s="14" t="s">
        <v>23</v>
      </c>
      <c r="F146" s="15">
        <v>-7.1766200000000002E-2</v>
      </c>
      <c r="G146" s="14" t="s">
        <v>23</v>
      </c>
      <c r="H146" s="15">
        <v>-6.9722699999999999E-2</v>
      </c>
      <c r="I146" s="14" t="s">
        <v>23</v>
      </c>
      <c r="J146" s="15">
        <v>-4.1375200000000001E-2</v>
      </c>
      <c r="K146" s="14" t="s">
        <v>23</v>
      </c>
      <c r="L146" s="15">
        <v>-0.25290069999999998</v>
      </c>
      <c r="M146" s="14" t="s">
        <v>23</v>
      </c>
      <c r="N146" s="15"/>
      <c r="O146" s="14"/>
    </row>
    <row r="147" spans="3:15" x14ac:dyDescent="0.25">
      <c r="C147" s="13" t="s">
        <v>80</v>
      </c>
      <c r="D147" s="15">
        <v>-9.7401999999999992E-3</v>
      </c>
      <c r="E147" s="14" t="s">
        <v>40</v>
      </c>
      <c r="F147" s="15">
        <v>5.6179600000000003E-2</v>
      </c>
      <c r="G147" s="14" t="s">
        <v>23</v>
      </c>
      <c r="H147" s="15">
        <v>6.1372900000000001E-2</v>
      </c>
      <c r="I147" s="14" t="s">
        <v>23</v>
      </c>
      <c r="J147" s="15">
        <v>7.3462799999999995E-2</v>
      </c>
      <c r="K147" s="14" t="s">
        <v>23</v>
      </c>
      <c r="L147" s="15">
        <v>0.14413000000000001</v>
      </c>
      <c r="M147" s="14" t="s">
        <v>23</v>
      </c>
      <c r="N147" s="15"/>
      <c r="O147" s="14"/>
    </row>
    <row r="148" spans="3:15" x14ac:dyDescent="0.25">
      <c r="C148" s="13" t="s">
        <v>79</v>
      </c>
      <c r="D148" s="15">
        <v>-5.2076200000000003E-2</v>
      </c>
      <c r="E148" s="14" t="s">
        <v>23</v>
      </c>
      <c r="F148" s="15">
        <v>-2.8729299999999999E-2</v>
      </c>
      <c r="G148" s="14" t="s">
        <v>40</v>
      </c>
      <c r="H148" s="15">
        <v>-2.31916E-2</v>
      </c>
      <c r="I148" s="14" t="s">
        <v>28</v>
      </c>
      <c r="J148" s="15">
        <v>-6.9993E-3</v>
      </c>
      <c r="K148" s="14"/>
      <c r="L148" s="15">
        <v>6.1053900000000001E-2</v>
      </c>
      <c r="M148" s="14" t="s">
        <v>23</v>
      </c>
      <c r="N148" s="15"/>
      <c r="O148" s="14"/>
    </row>
    <row r="149" spans="3:15" x14ac:dyDescent="0.25">
      <c r="C149" s="13" t="s">
        <v>78</v>
      </c>
      <c r="D149" s="15">
        <v>-5.7284099999999998E-2</v>
      </c>
      <c r="E149" s="14" t="s">
        <v>23</v>
      </c>
      <c r="F149" s="15">
        <v>-4.5363100000000003E-2</v>
      </c>
      <c r="G149" s="14" t="s">
        <v>23</v>
      </c>
      <c r="H149" s="15">
        <v>-3.9297199999999997E-2</v>
      </c>
      <c r="I149" s="14" t="s">
        <v>23</v>
      </c>
      <c r="J149" s="15">
        <v>-2.4933400000000001E-2</v>
      </c>
      <c r="K149" s="14" t="s">
        <v>23</v>
      </c>
      <c r="L149" s="15">
        <v>-2.2135499999999999E-2</v>
      </c>
      <c r="M149" s="14" t="s">
        <v>23</v>
      </c>
      <c r="N149" s="15"/>
      <c r="O149" s="14"/>
    </row>
    <row r="150" spans="3:15" x14ac:dyDescent="0.25">
      <c r="C150" s="13" t="s">
        <v>77</v>
      </c>
      <c r="D150" s="15">
        <v>-7.3966299999999999E-2</v>
      </c>
      <c r="E150" s="14" t="s">
        <v>23</v>
      </c>
      <c r="F150" s="15">
        <v>-4.0569899999999999E-2</v>
      </c>
      <c r="G150" s="14" t="s">
        <v>23</v>
      </c>
      <c r="H150" s="15">
        <v>-3.2085700000000002E-2</v>
      </c>
      <c r="I150" s="14" t="s">
        <v>40</v>
      </c>
      <c r="J150" s="15">
        <v>-1.3089999999999999E-2</v>
      </c>
      <c r="K150" s="14"/>
      <c r="L150" s="15">
        <v>2.6663900000000001E-2</v>
      </c>
      <c r="M150" s="14" t="s">
        <v>23</v>
      </c>
      <c r="N150" s="15"/>
      <c r="O150" s="14"/>
    </row>
    <row r="151" spans="3:15" x14ac:dyDescent="0.25">
      <c r="C151" s="13" t="s">
        <v>76</v>
      </c>
      <c r="D151" s="15">
        <v>3.3197000000000001E-3</v>
      </c>
      <c r="E151" s="14"/>
      <c r="F151" s="15">
        <v>5.0961800000000002E-2</v>
      </c>
      <c r="G151" s="14" t="s">
        <v>23</v>
      </c>
      <c r="H151" s="15">
        <v>5.5793200000000001E-2</v>
      </c>
      <c r="I151" s="14" t="s">
        <v>23</v>
      </c>
      <c r="J151" s="15">
        <v>6.1717000000000001E-2</v>
      </c>
      <c r="K151" s="14" t="s">
        <v>23</v>
      </c>
      <c r="L151" s="15">
        <v>-5.77943E-2</v>
      </c>
      <c r="M151" s="14" t="s">
        <v>23</v>
      </c>
      <c r="N151" s="15"/>
      <c r="O151" s="14"/>
    </row>
    <row r="152" spans="3:15" x14ac:dyDescent="0.25">
      <c r="C152" s="13" t="s">
        <v>75</v>
      </c>
      <c r="D152" s="15">
        <v>-1.0245E-3</v>
      </c>
      <c r="E152" s="14"/>
      <c r="F152" s="15">
        <v>3.75254E-2</v>
      </c>
      <c r="G152" s="14" t="s">
        <v>23</v>
      </c>
      <c r="H152" s="15">
        <v>4.07579E-2</v>
      </c>
      <c r="I152" s="14" t="s">
        <v>23</v>
      </c>
      <c r="J152" s="15">
        <v>5.1555799999999999E-2</v>
      </c>
      <c r="K152" s="14" t="s">
        <v>23</v>
      </c>
      <c r="L152" s="15">
        <v>-8.4554999999999995E-3</v>
      </c>
      <c r="M152" s="14"/>
      <c r="N152" s="15"/>
      <c r="O152" s="14"/>
    </row>
    <row r="153" spans="3:15" x14ac:dyDescent="0.25">
      <c r="C153" s="13" t="s">
        <v>74</v>
      </c>
      <c r="D153" s="15">
        <v>-3.8177000000000003E-2</v>
      </c>
      <c r="E153" s="14" t="s">
        <v>23</v>
      </c>
      <c r="F153" s="15">
        <v>1.4162299999999999E-2</v>
      </c>
      <c r="G153" s="14"/>
      <c r="H153" s="15">
        <v>2.1662899999999999E-2</v>
      </c>
      <c r="I153" s="14" t="s">
        <v>28</v>
      </c>
      <c r="J153" s="15">
        <v>3.1683599999999999E-2</v>
      </c>
      <c r="K153" s="14" t="s">
        <v>23</v>
      </c>
      <c r="L153" s="15">
        <v>7.8188099999999996E-2</v>
      </c>
      <c r="M153" s="14" t="s">
        <v>23</v>
      </c>
      <c r="N153" s="15"/>
      <c r="O153" s="14"/>
    </row>
    <row r="154" spans="3:15" x14ac:dyDescent="0.25">
      <c r="C154" s="13" t="s">
        <v>73</v>
      </c>
      <c r="D154" s="15">
        <v>-0.1402205</v>
      </c>
      <c r="E154" s="14" t="s">
        <v>23</v>
      </c>
      <c r="F154" s="15">
        <v>-8.2125299999999998E-2</v>
      </c>
      <c r="G154" s="14" t="s">
        <v>23</v>
      </c>
      <c r="H154" s="15">
        <v>-7.9056399999999999E-2</v>
      </c>
      <c r="I154" s="14" t="s">
        <v>23</v>
      </c>
      <c r="J154" s="15">
        <v>-6.3929299999999994E-2</v>
      </c>
      <c r="K154" s="14" t="s">
        <v>23</v>
      </c>
      <c r="L154" s="15">
        <v>-1.05766E-2</v>
      </c>
      <c r="M154" s="14" t="s">
        <v>28</v>
      </c>
      <c r="N154" s="15"/>
      <c r="O154" s="14"/>
    </row>
    <row r="155" spans="3:15" x14ac:dyDescent="0.25">
      <c r="C155" s="13" t="s">
        <v>72</v>
      </c>
      <c r="D155" s="15">
        <v>-5.2713599999999999E-2</v>
      </c>
      <c r="E155" s="14" t="s">
        <v>23</v>
      </c>
      <c r="F155" s="15">
        <v>-5.0504800000000002E-2</v>
      </c>
      <c r="G155" s="14" t="s">
        <v>23</v>
      </c>
      <c r="H155" s="15">
        <v>-4.9474999999999998E-2</v>
      </c>
      <c r="I155" s="14" t="s">
        <v>23</v>
      </c>
      <c r="J155" s="15">
        <v>-2.3086099999999998E-2</v>
      </c>
      <c r="K155" s="14" t="s">
        <v>23</v>
      </c>
      <c r="L155" s="15">
        <v>3.3376000000000003E-2</v>
      </c>
      <c r="M155" s="14" t="s">
        <v>23</v>
      </c>
      <c r="N155" s="15"/>
      <c r="O155" s="14"/>
    </row>
    <row r="156" spans="3:15" x14ac:dyDescent="0.25">
      <c r="C156" s="13" t="s">
        <v>71</v>
      </c>
      <c r="D156" s="15">
        <v>-8.6967100000000006E-2</v>
      </c>
      <c r="E156" s="14" t="s">
        <v>23</v>
      </c>
      <c r="F156" s="15">
        <v>-7.47279E-2</v>
      </c>
      <c r="G156" s="14" t="s">
        <v>23</v>
      </c>
      <c r="H156" s="15">
        <v>-6.9189000000000001E-2</v>
      </c>
      <c r="I156" s="14" t="s">
        <v>23</v>
      </c>
      <c r="J156" s="15">
        <v>-5.90549E-2</v>
      </c>
      <c r="K156" s="14" t="s">
        <v>23</v>
      </c>
      <c r="L156" s="15">
        <v>-1.4898E-2</v>
      </c>
      <c r="M156" s="14" t="s">
        <v>40</v>
      </c>
      <c r="N156" s="15"/>
      <c r="O156" s="14"/>
    </row>
    <row r="157" spans="3:15" x14ac:dyDescent="0.25">
      <c r="C157" s="13" t="s">
        <v>70</v>
      </c>
      <c r="D157" s="15">
        <v>1.5677E-3</v>
      </c>
      <c r="E157" s="14"/>
      <c r="F157" s="15">
        <v>7.3797399999999999E-2</v>
      </c>
      <c r="G157" s="14" t="s">
        <v>23</v>
      </c>
      <c r="H157" s="15">
        <v>6.9484599999999994E-2</v>
      </c>
      <c r="I157" s="14" t="s">
        <v>23</v>
      </c>
      <c r="J157" s="15">
        <v>8.7937399999999999E-2</v>
      </c>
      <c r="K157" s="14" t="s">
        <v>23</v>
      </c>
      <c r="L157" s="15">
        <v>-5.6539999999999997E-4</v>
      </c>
      <c r="M157" s="14"/>
      <c r="N157" s="15"/>
      <c r="O157" s="14"/>
    </row>
    <row r="158" spans="3:15" x14ac:dyDescent="0.25">
      <c r="C158" s="13" t="s">
        <v>69</v>
      </c>
      <c r="D158" s="15">
        <v>-8.5474900000000006E-2</v>
      </c>
      <c r="E158" s="14" t="s">
        <v>23</v>
      </c>
      <c r="F158" s="15">
        <v>-5.8516600000000002E-2</v>
      </c>
      <c r="G158" s="14" t="s">
        <v>23</v>
      </c>
      <c r="H158" s="15">
        <v>-5.9082599999999999E-2</v>
      </c>
      <c r="I158" s="14" t="s">
        <v>23</v>
      </c>
      <c r="J158" s="15">
        <v>-3.0903300000000002E-2</v>
      </c>
      <c r="K158" s="14" t="s">
        <v>23</v>
      </c>
      <c r="L158" s="15">
        <v>-3.2079400000000001E-2</v>
      </c>
      <c r="M158" s="14" t="s">
        <v>23</v>
      </c>
      <c r="N158" s="15"/>
      <c r="O158" s="14"/>
    </row>
    <row r="159" spans="3:15" x14ac:dyDescent="0.25">
      <c r="C159" s="13" t="s">
        <v>68</v>
      </c>
      <c r="D159" s="15">
        <v>6.1282000000000003E-3</v>
      </c>
      <c r="E159" s="14"/>
      <c r="F159" s="15">
        <v>3.9893600000000001E-2</v>
      </c>
      <c r="G159" s="14" t="s">
        <v>23</v>
      </c>
      <c r="H159" s="15">
        <v>3.6532700000000001E-2</v>
      </c>
      <c r="I159" s="14" t="s">
        <v>40</v>
      </c>
      <c r="J159" s="15">
        <v>4.6097399999999997E-2</v>
      </c>
      <c r="K159" s="14" t="s">
        <v>23</v>
      </c>
      <c r="L159" s="15">
        <v>2.5135600000000001E-2</v>
      </c>
      <c r="M159" s="14" t="s">
        <v>23</v>
      </c>
      <c r="N159" s="15"/>
      <c r="O159" s="14"/>
    </row>
    <row r="160" spans="3:15" x14ac:dyDescent="0.25">
      <c r="C160" s="13" t="s">
        <v>67</v>
      </c>
      <c r="D160" s="15">
        <v>-2.3453000000000002E-2</v>
      </c>
      <c r="E160" s="14" t="s">
        <v>23</v>
      </c>
      <c r="F160" s="15">
        <v>-2.9159000000000001E-2</v>
      </c>
      <c r="G160" s="14"/>
      <c r="H160" s="15">
        <v>-2.70742E-2</v>
      </c>
      <c r="I160" s="14" t="s">
        <v>28</v>
      </c>
      <c r="J160" s="15">
        <v>5.4000000000000001E-4</v>
      </c>
      <c r="K160" s="14"/>
      <c r="L160" s="15">
        <v>1.34334E-2</v>
      </c>
      <c r="M160" s="14" t="s">
        <v>40</v>
      </c>
      <c r="N160" s="15"/>
      <c r="O160" s="14"/>
    </row>
    <row r="161" spans="3:15" x14ac:dyDescent="0.25">
      <c r="C161" s="13" t="s">
        <v>66</v>
      </c>
      <c r="D161" s="15">
        <v>-6.2814999999999996E-2</v>
      </c>
      <c r="E161" s="14" t="s">
        <v>23</v>
      </c>
      <c r="F161" s="15">
        <v>-7.8138700000000005E-2</v>
      </c>
      <c r="G161" s="14" t="s">
        <v>23</v>
      </c>
      <c r="H161" s="15">
        <v>-7.7346999999999999E-2</v>
      </c>
      <c r="I161" s="14" t="s">
        <v>23</v>
      </c>
      <c r="J161" s="15">
        <v>-6.92218E-2</v>
      </c>
      <c r="K161" s="14" t="s">
        <v>23</v>
      </c>
      <c r="L161" s="15">
        <v>-5.5551000000000003E-2</v>
      </c>
      <c r="M161" s="14" t="s">
        <v>23</v>
      </c>
      <c r="N161" s="15"/>
      <c r="O161" s="14"/>
    </row>
    <row r="162" spans="3:15" x14ac:dyDescent="0.25">
      <c r="C162" s="13" t="s">
        <v>65</v>
      </c>
      <c r="D162" s="15">
        <v>-5.7768E-2</v>
      </c>
      <c r="E162" s="14" t="s">
        <v>23</v>
      </c>
      <c r="F162" s="15">
        <v>-9.1520299999999999E-2</v>
      </c>
      <c r="G162" s="14" t="s">
        <v>23</v>
      </c>
      <c r="H162" s="15">
        <v>-9.0290700000000002E-2</v>
      </c>
      <c r="I162" s="14" t="s">
        <v>23</v>
      </c>
      <c r="J162" s="15">
        <v>-7.9344600000000001E-2</v>
      </c>
      <c r="K162" s="14" t="s">
        <v>23</v>
      </c>
      <c r="L162" s="15">
        <v>-9.5831200000000005E-2</v>
      </c>
      <c r="M162" s="14" t="s">
        <v>23</v>
      </c>
      <c r="N162" s="15"/>
      <c r="O162" s="14"/>
    </row>
    <row r="163" spans="3:15" x14ac:dyDescent="0.25">
      <c r="C163" s="13" t="s">
        <v>64</v>
      </c>
      <c r="D163" s="15">
        <v>-7.5209200000000004E-2</v>
      </c>
      <c r="E163" s="14" t="s">
        <v>23</v>
      </c>
      <c r="F163" s="15">
        <v>-9.3613799999999997E-2</v>
      </c>
      <c r="G163" s="14" t="s">
        <v>23</v>
      </c>
      <c r="H163" s="15">
        <v>-9.0533000000000002E-2</v>
      </c>
      <c r="I163" s="14" t="s">
        <v>23</v>
      </c>
      <c r="J163" s="15">
        <v>-8.0980200000000002E-2</v>
      </c>
      <c r="K163" s="14" t="s">
        <v>23</v>
      </c>
      <c r="L163" s="15">
        <v>-2.5661099999999999E-2</v>
      </c>
      <c r="M163" s="14" t="s">
        <v>28</v>
      </c>
      <c r="N163" s="15"/>
      <c r="O163" s="14"/>
    </row>
    <row r="164" spans="3:15" x14ac:dyDescent="0.25">
      <c r="C164" s="13" t="s">
        <v>63</v>
      </c>
      <c r="D164" s="15">
        <v>-0.1088315</v>
      </c>
      <c r="E164" s="14" t="s">
        <v>28</v>
      </c>
      <c r="F164" s="15">
        <v>-0.1076886</v>
      </c>
      <c r="G164" s="14" t="s">
        <v>28</v>
      </c>
      <c r="H164" s="15">
        <v>-0.1021692</v>
      </c>
      <c r="I164" s="14" t="s">
        <v>28</v>
      </c>
      <c r="J164" s="15">
        <v>-9.0067499999999995E-2</v>
      </c>
      <c r="K164" s="14" t="s">
        <v>23</v>
      </c>
      <c r="L164" s="15">
        <v>-0.1070224</v>
      </c>
      <c r="M164" s="14" t="s">
        <v>40</v>
      </c>
      <c r="N164" s="15"/>
      <c r="O164" s="14"/>
    </row>
    <row r="165" spans="3:15" x14ac:dyDescent="0.25">
      <c r="C165" s="13" t="s">
        <v>25</v>
      </c>
      <c r="D165" s="15">
        <v>0.1812425</v>
      </c>
      <c r="E165" s="14" t="s">
        <v>23</v>
      </c>
      <c r="F165" s="15">
        <v>0.15352469999999999</v>
      </c>
      <c r="G165" s="14" t="s">
        <v>28</v>
      </c>
      <c r="H165" s="15">
        <v>0.1419163</v>
      </c>
      <c r="I165" s="14" t="s">
        <v>28</v>
      </c>
      <c r="J165" s="15">
        <v>-4.0844100000000001E-2</v>
      </c>
      <c r="K165" s="14"/>
      <c r="L165" s="15">
        <v>3.6077499999999998E-2</v>
      </c>
      <c r="M165" s="14" t="s">
        <v>28</v>
      </c>
      <c r="N165" s="15"/>
      <c r="O165" s="14"/>
    </row>
    <row r="166" spans="3:15" x14ac:dyDescent="0.25">
      <c r="C166" s="13" t="s">
        <v>62</v>
      </c>
      <c r="D166" s="15"/>
      <c r="E166" s="14"/>
      <c r="F166" s="15"/>
      <c r="G166" s="14"/>
      <c r="H166" s="15"/>
      <c r="I166" s="14"/>
      <c r="J166" s="15"/>
      <c r="K166" s="14"/>
      <c r="L166" s="15"/>
      <c r="M166" s="14"/>
      <c r="N166" s="15">
        <v>-1.27548E-2</v>
      </c>
      <c r="O166" s="14" t="s">
        <v>40</v>
      </c>
    </row>
    <row r="167" spans="3:15" x14ac:dyDescent="0.25">
      <c r="C167" s="13" t="s">
        <v>61</v>
      </c>
      <c r="D167" s="15"/>
      <c r="E167" s="14"/>
      <c r="F167" s="15"/>
      <c r="G167" s="14"/>
      <c r="H167" s="15"/>
      <c r="I167" s="14"/>
      <c r="J167" s="15"/>
      <c r="K167" s="14"/>
      <c r="L167" s="15"/>
      <c r="M167" s="14"/>
      <c r="N167" s="15">
        <v>2.1014600000000001E-2</v>
      </c>
      <c r="O167" s="14" t="s">
        <v>40</v>
      </c>
    </row>
    <row r="168" spans="3:15" x14ac:dyDescent="0.25">
      <c r="C168" s="13" t="s">
        <v>60</v>
      </c>
      <c r="D168" s="15"/>
      <c r="E168" s="14"/>
      <c r="F168" s="15"/>
      <c r="G168" s="14"/>
      <c r="H168" s="15"/>
      <c r="I168" s="14"/>
      <c r="J168" s="15"/>
      <c r="K168" s="14"/>
      <c r="L168" s="15"/>
      <c r="M168" s="14"/>
      <c r="N168" s="15">
        <v>3.7044800000000003E-2</v>
      </c>
      <c r="O168" s="14" t="s">
        <v>23</v>
      </c>
    </row>
    <row r="169" spans="3:15" x14ac:dyDescent="0.25">
      <c r="C169" s="13" t="s">
        <v>59</v>
      </c>
      <c r="D169" s="15"/>
      <c r="E169" s="14"/>
      <c r="F169" s="15"/>
      <c r="G169" s="14"/>
      <c r="H169" s="15"/>
      <c r="I169" s="14"/>
      <c r="J169" s="15"/>
      <c r="K169" s="14"/>
      <c r="L169" s="15"/>
      <c r="M169" s="14"/>
      <c r="N169" s="15">
        <v>-2.20599E-2</v>
      </c>
      <c r="O169" s="14" t="s">
        <v>40</v>
      </c>
    </row>
    <row r="170" spans="3:15" x14ac:dyDescent="0.25">
      <c r="C170" s="13" t="s">
        <v>58</v>
      </c>
      <c r="D170" s="15"/>
      <c r="E170" s="14"/>
      <c r="F170" s="15"/>
      <c r="G170" s="14"/>
      <c r="H170" s="15"/>
      <c r="I170" s="14"/>
      <c r="J170" s="15"/>
      <c r="K170" s="14"/>
      <c r="L170" s="15"/>
      <c r="M170" s="14"/>
      <c r="N170" s="15">
        <v>2.91282E-2</v>
      </c>
      <c r="O170" s="14" t="s">
        <v>23</v>
      </c>
    </row>
    <row r="171" spans="3:15" x14ac:dyDescent="0.25">
      <c r="C171" s="13" t="s">
        <v>57</v>
      </c>
      <c r="D171" s="15"/>
      <c r="E171" s="14"/>
      <c r="F171" s="15"/>
      <c r="G171" s="14"/>
      <c r="H171" s="15"/>
      <c r="I171" s="14"/>
      <c r="J171" s="15"/>
      <c r="K171" s="14"/>
      <c r="L171" s="15"/>
      <c r="M171" s="14"/>
      <c r="N171" s="15">
        <v>5.7700300000000003E-2</v>
      </c>
      <c r="O171" s="14" t="s">
        <v>40</v>
      </c>
    </row>
    <row r="172" spans="3:15" x14ac:dyDescent="0.25">
      <c r="C172" s="13" t="s">
        <v>56</v>
      </c>
      <c r="D172" s="15"/>
      <c r="E172" s="14"/>
      <c r="F172" s="15"/>
      <c r="G172" s="14"/>
      <c r="H172" s="15"/>
      <c r="I172" s="14"/>
      <c r="J172" s="15"/>
      <c r="K172" s="14"/>
      <c r="L172" s="15"/>
      <c r="M172" s="14"/>
      <c r="N172" s="15">
        <v>1.29248E-2</v>
      </c>
      <c r="O172" s="14" t="s">
        <v>40</v>
      </c>
    </row>
    <row r="173" spans="3:15" x14ac:dyDescent="0.25">
      <c r="C173" s="13" t="s">
        <v>55</v>
      </c>
      <c r="D173" s="15"/>
      <c r="E173" s="14"/>
      <c r="F173" s="15"/>
      <c r="G173" s="14"/>
      <c r="H173" s="15"/>
      <c r="I173" s="14"/>
      <c r="J173" s="15"/>
      <c r="K173" s="14"/>
      <c r="L173" s="15"/>
      <c r="M173" s="14"/>
      <c r="N173" s="15">
        <v>3.7205700000000001E-2</v>
      </c>
      <c r="O173" s="14" t="s">
        <v>23</v>
      </c>
    </row>
    <row r="174" spans="3:15" x14ac:dyDescent="0.25">
      <c r="C174" s="13" t="s">
        <v>54</v>
      </c>
      <c r="D174" s="15"/>
      <c r="E174" s="14"/>
      <c r="F174" s="15"/>
      <c r="G174" s="14"/>
      <c r="H174" s="15"/>
      <c r="I174" s="14"/>
      <c r="J174" s="15"/>
      <c r="K174" s="14"/>
      <c r="L174" s="15"/>
      <c r="M174" s="14"/>
      <c r="N174" s="15">
        <v>4.1188900000000001E-2</v>
      </c>
      <c r="O174" s="14" t="s">
        <v>23</v>
      </c>
    </row>
    <row r="175" spans="3:15" x14ac:dyDescent="0.25">
      <c r="C175" s="13" t="s">
        <v>53</v>
      </c>
      <c r="D175" s="15"/>
      <c r="E175" s="14"/>
      <c r="F175" s="15"/>
      <c r="G175" s="14"/>
      <c r="H175" s="15"/>
      <c r="I175" s="14"/>
      <c r="J175" s="15"/>
      <c r="K175" s="14"/>
      <c r="L175" s="15"/>
      <c r="M175" s="14"/>
      <c r="N175" s="15">
        <v>1.0847000000000001E-2</v>
      </c>
      <c r="O175" s="14" t="s">
        <v>23</v>
      </c>
    </row>
    <row r="176" spans="3:15" x14ac:dyDescent="0.25">
      <c r="C176" s="13" t="s">
        <v>52</v>
      </c>
      <c r="D176" s="15"/>
      <c r="E176" s="14"/>
      <c r="F176" s="15"/>
      <c r="G176" s="14"/>
      <c r="H176" s="15"/>
      <c r="I176" s="14"/>
      <c r="J176" s="15"/>
      <c r="K176" s="14"/>
      <c r="L176" s="15"/>
      <c r="M176" s="14"/>
      <c r="N176" s="15">
        <v>-2.1578E-2</v>
      </c>
      <c r="O176" s="14" t="s">
        <v>23</v>
      </c>
    </row>
    <row r="177" spans="3:15" x14ac:dyDescent="0.25">
      <c r="C177" s="13" t="s">
        <v>51</v>
      </c>
      <c r="D177" s="15"/>
      <c r="E177" s="14"/>
      <c r="F177" s="15"/>
      <c r="G177" s="14"/>
      <c r="H177" s="15"/>
      <c r="I177" s="14"/>
      <c r="J177" s="15"/>
      <c r="K177" s="14"/>
      <c r="L177" s="15"/>
      <c r="M177" s="14"/>
      <c r="N177" s="15">
        <v>-4.6029E-3</v>
      </c>
      <c r="O177" s="14"/>
    </row>
    <row r="178" spans="3:15" x14ac:dyDescent="0.25">
      <c r="C178" s="13" t="s">
        <v>50</v>
      </c>
      <c r="D178" s="15"/>
      <c r="E178" s="14"/>
      <c r="F178" s="15"/>
      <c r="G178" s="14"/>
      <c r="H178" s="15"/>
      <c r="I178" s="14"/>
      <c r="J178" s="15"/>
      <c r="K178" s="14"/>
      <c r="L178" s="15"/>
      <c r="M178" s="14"/>
      <c r="N178" s="15">
        <v>1.09555E-2</v>
      </c>
      <c r="O178" s="14" t="s">
        <v>23</v>
      </c>
    </row>
    <row r="179" spans="3:15" x14ac:dyDescent="0.25">
      <c r="C179" s="13" t="s">
        <v>49</v>
      </c>
      <c r="D179" s="15"/>
      <c r="E179" s="14"/>
      <c r="F179" s="15"/>
      <c r="G179" s="14"/>
      <c r="H179" s="15"/>
      <c r="I179" s="14"/>
      <c r="J179" s="15"/>
      <c r="K179" s="14"/>
      <c r="L179" s="15"/>
      <c r="M179" s="14"/>
      <c r="N179" s="15">
        <v>-1.8093000000000001E-2</v>
      </c>
      <c r="O179" s="14" t="s">
        <v>40</v>
      </c>
    </row>
    <row r="180" spans="3:15" x14ac:dyDescent="0.25">
      <c r="C180" s="13" t="s">
        <v>48</v>
      </c>
      <c r="D180" s="15"/>
      <c r="E180" s="14"/>
      <c r="F180" s="15"/>
      <c r="G180" s="14"/>
      <c r="H180" s="15"/>
      <c r="I180" s="14"/>
      <c r="J180" s="15"/>
      <c r="K180" s="14"/>
      <c r="L180" s="15"/>
      <c r="M180" s="14"/>
      <c r="N180" s="15">
        <v>-1.20593E-2</v>
      </c>
      <c r="O180" s="14" t="s">
        <v>28</v>
      </c>
    </row>
    <row r="181" spans="3:15" x14ac:dyDescent="0.25">
      <c r="C181" s="13" t="s">
        <v>47</v>
      </c>
      <c r="D181" s="15"/>
      <c r="E181" s="14"/>
      <c r="F181" s="15"/>
      <c r="G181" s="14"/>
      <c r="H181" s="15"/>
      <c r="I181" s="14"/>
      <c r="J181" s="15"/>
      <c r="K181" s="14"/>
      <c r="L181" s="15"/>
      <c r="M181" s="14"/>
      <c r="N181" s="15">
        <v>2.9157200000000001E-2</v>
      </c>
      <c r="O181" s="14" t="s">
        <v>23</v>
      </c>
    </row>
    <row r="182" spans="3:15" x14ac:dyDescent="0.25">
      <c r="C182" s="13" t="s">
        <v>46</v>
      </c>
      <c r="D182" s="15"/>
      <c r="E182" s="14"/>
      <c r="F182" s="15"/>
      <c r="G182" s="14"/>
      <c r="H182" s="15"/>
      <c r="I182" s="14"/>
      <c r="J182" s="15"/>
      <c r="K182" s="14"/>
      <c r="L182" s="15"/>
      <c r="M182" s="14"/>
      <c r="N182" s="15">
        <v>-2.7510999999999998E-3</v>
      </c>
      <c r="O182" s="14"/>
    </row>
    <row r="183" spans="3:15" x14ac:dyDescent="0.25">
      <c r="C183" s="13" t="s">
        <v>45</v>
      </c>
      <c r="D183" s="15"/>
      <c r="E183" s="14"/>
      <c r="F183" s="15"/>
      <c r="G183" s="14"/>
      <c r="H183" s="15"/>
      <c r="I183" s="14"/>
      <c r="J183" s="15"/>
      <c r="K183" s="14"/>
      <c r="L183" s="15"/>
      <c r="M183" s="14"/>
      <c r="N183" s="15">
        <v>-3.3693599999999997E-2</v>
      </c>
      <c r="O183" s="14" t="s">
        <v>23</v>
      </c>
    </row>
    <row r="184" spans="3:15" x14ac:dyDescent="0.25">
      <c r="C184" s="13" t="s">
        <v>44</v>
      </c>
      <c r="D184" s="15"/>
      <c r="E184" s="14"/>
      <c r="F184" s="15"/>
      <c r="G184" s="14"/>
      <c r="H184" s="15"/>
      <c r="I184" s="14"/>
      <c r="J184" s="15"/>
      <c r="K184" s="14"/>
      <c r="L184" s="15"/>
      <c r="M184" s="14"/>
      <c r="N184" s="15">
        <v>-1.12978E-2</v>
      </c>
      <c r="O184" s="14" t="s">
        <v>23</v>
      </c>
    </row>
    <row r="185" spans="3:15" x14ac:dyDescent="0.25">
      <c r="C185" s="13" t="s">
        <v>43</v>
      </c>
      <c r="D185" s="15"/>
      <c r="E185" s="14"/>
      <c r="F185" s="15"/>
      <c r="G185" s="14"/>
      <c r="H185" s="15"/>
      <c r="I185" s="14"/>
      <c r="J185" s="15"/>
      <c r="K185" s="14"/>
      <c r="L185" s="15"/>
      <c r="M185" s="14"/>
      <c r="N185" s="15">
        <v>-5.6157999999999998E-3</v>
      </c>
      <c r="O185" s="14"/>
    </row>
    <row r="186" spans="3:15" x14ac:dyDescent="0.25">
      <c r="C186" s="13" t="s">
        <v>42</v>
      </c>
      <c r="D186" s="15"/>
      <c r="E186" s="14"/>
      <c r="F186" s="15"/>
      <c r="G186" s="14"/>
      <c r="H186" s="15"/>
      <c r="I186" s="14"/>
      <c r="J186" s="15"/>
      <c r="K186" s="14"/>
      <c r="L186" s="15"/>
      <c r="M186" s="14"/>
      <c r="N186" s="15">
        <v>-3.3218999999999999E-2</v>
      </c>
      <c r="O186" s="14" t="s">
        <v>23</v>
      </c>
    </row>
    <row r="187" spans="3:15" x14ac:dyDescent="0.25">
      <c r="C187" s="13" t="s">
        <v>41</v>
      </c>
      <c r="D187" s="15"/>
      <c r="E187" s="14"/>
      <c r="F187" s="15"/>
      <c r="G187" s="14"/>
      <c r="H187" s="15"/>
      <c r="I187" s="14"/>
      <c r="J187" s="15"/>
      <c r="K187" s="14"/>
      <c r="L187" s="15"/>
      <c r="M187" s="14"/>
      <c r="N187" s="15">
        <v>1.2578000000000001E-2</v>
      </c>
      <c r="O187" s="14" t="s">
        <v>40</v>
      </c>
    </row>
    <row r="188" spans="3:15" x14ac:dyDescent="0.25">
      <c r="C188" s="13" t="s">
        <v>39</v>
      </c>
      <c r="D188" s="15"/>
      <c r="E188" s="14"/>
      <c r="F188" s="15"/>
      <c r="G188" s="14"/>
      <c r="H188" s="15"/>
      <c r="I188" s="14"/>
      <c r="J188" s="15"/>
      <c r="K188" s="14"/>
      <c r="L188" s="15"/>
      <c r="M188" s="14"/>
      <c r="N188" s="15">
        <v>-3.8948499999999997E-2</v>
      </c>
      <c r="O188" s="14" t="s">
        <v>23</v>
      </c>
    </row>
    <row r="189" spans="3:15" x14ac:dyDescent="0.25">
      <c r="C189" s="13" t="s">
        <v>38</v>
      </c>
      <c r="D189" s="15"/>
      <c r="E189" s="14"/>
      <c r="F189" s="15"/>
      <c r="G189" s="14"/>
      <c r="H189" s="15"/>
      <c r="I189" s="14"/>
      <c r="J189" s="15"/>
      <c r="K189" s="14"/>
      <c r="L189" s="15"/>
      <c r="M189" s="14"/>
      <c r="N189" s="15">
        <v>6.2289299999999999E-2</v>
      </c>
      <c r="O189" s="14" t="s">
        <v>23</v>
      </c>
    </row>
    <row r="190" spans="3:15" x14ac:dyDescent="0.25">
      <c r="C190" s="13" t="s">
        <v>37</v>
      </c>
      <c r="D190" s="15"/>
      <c r="E190" s="14"/>
      <c r="F190" s="15"/>
      <c r="G190" s="14"/>
      <c r="H190" s="15"/>
      <c r="I190" s="14"/>
      <c r="J190" s="15"/>
      <c r="K190" s="14"/>
      <c r="L190" s="15"/>
      <c r="M190" s="14"/>
      <c r="N190" s="15">
        <v>-1.6932699999999998E-2</v>
      </c>
      <c r="O190" s="14" t="s">
        <v>23</v>
      </c>
    </row>
    <row r="191" spans="3:15" x14ac:dyDescent="0.25">
      <c r="C191" s="13" t="s">
        <v>36</v>
      </c>
      <c r="D191" s="15"/>
      <c r="E191" s="14"/>
      <c r="F191" s="15"/>
      <c r="G191" s="14"/>
      <c r="H191" s="15"/>
      <c r="I191" s="14"/>
      <c r="J191" s="15"/>
      <c r="K191" s="14"/>
      <c r="L191" s="15"/>
      <c r="M191" s="14"/>
      <c r="N191" s="15">
        <v>-4.5024300000000003E-2</v>
      </c>
      <c r="O191" s="14" t="s">
        <v>23</v>
      </c>
    </row>
    <row r="192" spans="3:15" x14ac:dyDescent="0.25">
      <c r="C192" s="13" t="s">
        <v>35</v>
      </c>
      <c r="D192" s="15"/>
      <c r="E192" s="14"/>
      <c r="F192" s="15"/>
      <c r="G192" s="14"/>
      <c r="H192" s="15"/>
      <c r="I192" s="14"/>
      <c r="J192" s="15"/>
      <c r="K192" s="14"/>
      <c r="L192" s="15"/>
      <c r="M192" s="14"/>
      <c r="N192" s="15">
        <v>-1.8509999999999999E-2</v>
      </c>
      <c r="O192" s="14" t="s">
        <v>23</v>
      </c>
    </row>
    <row r="193" spans="3:15" x14ac:dyDescent="0.25">
      <c r="C193" s="13" t="s">
        <v>34</v>
      </c>
      <c r="D193" s="15"/>
      <c r="E193" s="14"/>
      <c r="F193" s="15"/>
      <c r="G193" s="14"/>
      <c r="H193" s="15"/>
      <c r="I193" s="14"/>
      <c r="J193" s="15"/>
      <c r="K193" s="14"/>
      <c r="L193" s="15"/>
      <c r="M193" s="14"/>
      <c r="N193" s="15">
        <v>-8.0322000000000005E-2</v>
      </c>
      <c r="O193" s="14" t="s">
        <v>23</v>
      </c>
    </row>
    <row r="194" spans="3:15" x14ac:dyDescent="0.25">
      <c r="C194" s="13" t="s">
        <v>33</v>
      </c>
      <c r="D194" s="15"/>
      <c r="E194" s="14"/>
      <c r="F194" s="15"/>
      <c r="G194" s="14"/>
      <c r="H194" s="15"/>
      <c r="I194" s="14"/>
      <c r="J194" s="15"/>
      <c r="K194" s="14"/>
      <c r="L194" s="15"/>
      <c r="M194" s="14"/>
      <c r="N194" s="15">
        <v>5.1847600000000001E-2</v>
      </c>
      <c r="O194" s="14" t="s">
        <v>23</v>
      </c>
    </row>
    <row r="195" spans="3:15" x14ac:dyDescent="0.25">
      <c r="C195" s="13" t="s">
        <v>32</v>
      </c>
      <c r="D195" s="15"/>
      <c r="E195" s="14"/>
      <c r="F195" s="15"/>
      <c r="G195" s="14"/>
      <c r="H195" s="15"/>
      <c r="I195" s="14"/>
      <c r="J195" s="15"/>
      <c r="K195" s="14"/>
      <c r="L195" s="15"/>
      <c r="M195" s="14"/>
      <c r="N195" s="15">
        <v>-0.1025102</v>
      </c>
      <c r="O195" s="14" t="s">
        <v>23</v>
      </c>
    </row>
    <row r="196" spans="3:15" x14ac:dyDescent="0.25">
      <c r="C196" s="13" t="s">
        <v>31</v>
      </c>
      <c r="D196" s="15"/>
      <c r="E196" s="14"/>
      <c r="F196" s="15"/>
      <c r="G196" s="14"/>
      <c r="H196" s="15"/>
      <c r="I196" s="14"/>
      <c r="J196" s="15"/>
      <c r="K196" s="14"/>
      <c r="L196" s="15"/>
      <c r="M196" s="14"/>
      <c r="N196" s="15">
        <v>6.3125100000000003E-2</v>
      </c>
      <c r="O196" s="14" t="s">
        <v>23</v>
      </c>
    </row>
    <row r="197" spans="3:15" x14ac:dyDescent="0.25">
      <c r="C197" s="13" t="s">
        <v>30</v>
      </c>
      <c r="D197" s="15"/>
      <c r="E197" s="14"/>
      <c r="F197" s="15"/>
      <c r="G197" s="14"/>
      <c r="H197" s="15"/>
      <c r="I197" s="14"/>
      <c r="J197" s="15"/>
      <c r="K197" s="14"/>
      <c r="L197" s="15"/>
      <c r="M197" s="14"/>
      <c r="N197" s="15">
        <v>-5.2328199999999998E-2</v>
      </c>
      <c r="O197" s="14" t="s">
        <v>23</v>
      </c>
    </row>
    <row r="198" spans="3:15" x14ac:dyDescent="0.25">
      <c r="C198" s="13" t="s">
        <v>29</v>
      </c>
      <c r="D198" s="15"/>
      <c r="E198" s="14"/>
      <c r="F198" s="15"/>
      <c r="G198" s="14"/>
      <c r="H198" s="15"/>
      <c r="I198" s="14"/>
      <c r="J198" s="15"/>
      <c r="K198" s="14"/>
      <c r="L198" s="15"/>
      <c r="M198" s="14"/>
      <c r="N198" s="15">
        <v>6.8256000000000002E-3</v>
      </c>
      <c r="O198" s="14" t="s">
        <v>28</v>
      </c>
    </row>
    <row r="199" spans="3:15" x14ac:dyDescent="0.25">
      <c r="C199" s="13" t="s">
        <v>27</v>
      </c>
      <c r="D199" s="15"/>
      <c r="E199" s="14"/>
      <c r="F199" s="15"/>
      <c r="G199" s="14"/>
      <c r="H199" s="15"/>
      <c r="I199" s="14"/>
      <c r="J199" s="15"/>
      <c r="K199" s="14"/>
      <c r="L199" s="15"/>
      <c r="M199" s="14"/>
      <c r="N199" s="15">
        <v>-1.5849599999999998E-2</v>
      </c>
      <c r="O199" s="14" t="s">
        <v>23</v>
      </c>
    </row>
    <row r="200" spans="3:15" x14ac:dyDescent="0.25">
      <c r="C200" s="13" t="s">
        <v>26</v>
      </c>
      <c r="D200" s="15"/>
      <c r="E200" s="14"/>
      <c r="F200" s="15"/>
      <c r="G200" s="14"/>
      <c r="H200" s="15"/>
      <c r="I200" s="14"/>
      <c r="J200" s="15"/>
      <c r="K200" s="14"/>
      <c r="L200" s="15"/>
      <c r="M200" s="14"/>
      <c r="N200" s="15">
        <v>-2.0329099999999999E-2</v>
      </c>
      <c r="O200" s="14" t="s">
        <v>23</v>
      </c>
    </row>
    <row r="201" spans="3:15" x14ac:dyDescent="0.25">
      <c r="C201" s="13" t="s">
        <v>25</v>
      </c>
      <c r="D201" s="15"/>
      <c r="E201" s="14"/>
      <c r="F201" s="15"/>
      <c r="G201" s="14"/>
      <c r="H201" s="15"/>
      <c r="I201" s="14"/>
      <c r="J201" s="15"/>
      <c r="K201" s="14"/>
      <c r="L201" s="15"/>
      <c r="M201" s="14"/>
      <c r="N201" s="15">
        <v>2.40685E-2</v>
      </c>
      <c r="O201" s="14"/>
    </row>
    <row r="202" spans="3:15" x14ac:dyDescent="0.25">
      <c r="C202" s="16">
        <v>2015</v>
      </c>
      <c r="D202" s="15"/>
      <c r="E202" s="14"/>
      <c r="F202" s="15"/>
      <c r="G202" s="14"/>
      <c r="H202" s="15"/>
      <c r="I202" s="14"/>
      <c r="J202" s="15">
        <v>2.5795999999999999E-2</v>
      </c>
      <c r="K202" s="14" t="s">
        <v>23</v>
      </c>
      <c r="L202" s="15">
        <v>3.78041E-2</v>
      </c>
      <c r="M202" s="14" t="s">
        <v>23</v>
      </c>
      <c r="N202" s="15">
        <v>3.8448799999999998E-2</v>
      </c>
      <c r="O202" s="14" t="s">
        <v>23</v>
      </c>
    </row>
    <row r="203" spans="3:15" x14ac:dyDescent="0.25">
      <c r="C203" s="16">
        <v>2016</v>
      </c>
      <c r="D203" s="15"/>
      <c r="E203" s="14"/>
      <c r="F203" s="15"/>
      <c r="G203" s="14"/>
      <c r="H203" s="15"/>
      <c r="I203" s="14"/>
      <c r="J203" s="15">
        <v>5.4822999999999997E-2</v>
      </c>
      <c r="K203" s="14" t="s">
        <v>23</v>
      </c>
      <c r="L203" s="15">
        <v>7.8483700000000003E-2</v>
      </c>
      <c r="M203" s="14" t="s">
        <v>23</v>
      </c>
      <c r="N203" s="15">
        <v>7.9783199999999999E-2</v>
      </c>
      <c r="O203" s="14" t="s">
        <v>23</v>
      </c>
    </row>
    <row r="204" spans="3:15" x14ac:dyDescent="0.25">
      <c r="C204" s="16">
        <v>2017</v>
      </c>
      <c r="D204" s="15"/>
      <c r="E204" s="14"/>
      <c r="F204" s="15"/>
      <c r="G204" s="14"/>
      <c r="H204" s="15"/>
      <c r="I204" s="14"/>
      <c r="J204" s="15">
        <v>8.4752400000000006E-2</v>
      </c>
      <c r="K204" s="14" t="s">
        <v>23</v>
      </c>
      <c r="L204" s="15">
        <v>0.1220557</v>
      </c>
      <c r="M204" s="14" t="s">
        <v>23</v>
      </c>
      <c r="N204" s="15">
        <v>0.12405339999999999</v>
      </c>
      <c r="O204" s="14" t="s">
        <v>23</v>
      </c>
    </row>
    <row r="205" spans="3:15" x14ac:dyDescent="0.25">
      <c r="C205" s="13" t="s">
        <v>24</v>
      </c>
      <c r="D205" s="15">
        <v>3.8752049999999998</v>
      </c>
      <c r="E205" s="14" t="s">
        <v>23</v>
      </c>
      <c r="F205" s="15">
        <v>4.0193209999999997</v>
      </c>
      <c r="G205" s="14" t="s">
        <v>23</v>
      </c>
      <c r="H205" s="15">
        <v>4.2522510000000002</v>
      </c>
      <c r="I205" s="14" t="s">
        <v>23</v>
      </c>
      <c r="J205" s="15">
        <v>3.9353340000000001</v>
      </c>
      <c r="K205" s="14" t="s">
        <v>23</v>
      </c>
      <c r="L205" s="15">
        <v>3.957913</v>
      </c>
      <c r="M205" s="14" t="s">
        <v>23</v>
      </c>
      <c r="N205" s="15">
        <v>3.9618920000000002</v>
      </c>
      <c r="O205" s="14" t="s">
        <v>23</v>
      </c>
    </row>
    <row r="206" spans="3:15" x14ac:dyDescent="0.25">
      <c r="C206" s="13" t="s">
        <v>22</v>
      </c>
      <c r="D206" s="12">
        <v>2163885</v>
      </c>
      <c r="E206" s="12"/>
      <c r="F206" s="12">
        <v>710025</v>
      </c>
      <c r="G206" s="12"/>
      <c r="H206" s="12">
        <v>710025</v>
      </c>
      <c r="I206" s="12"/>
      <c r="J206" s="12">
        <v>2789411</v>
      </c>
      <c r="K206" s="12"/>
      <c r="L206" s="12">
        <v>8522426</v>
      </c>
      <c r="M206" s="12"/>
      <c r="N206" s="12">
        <v>8522426</v>
      </c>
      <c r="O206" s="11"/>
    </row>
    <row r="207" spans="3:15" x14ac:dyDescent="0.25">
      <c r="C207" s="10" t="s">
        <v>21</v>
      </c>
      <c r="D207" s="9">
        <v>0.56740000000000002</v>
      </c>
      <c r="E207" s="9"/>
      <c r="F207" s="9">
        <v>0.57250000000000001</v>
      </c>
      <c r="G207" s="9"/>
      <c r="H207" s="9">
        <v>0.57840000000000003</v>
      </c>
      <c r="I207" s="9"/>
      <c r="J207" s="9">
        <v>0.61309999999999998</v>
      </c>
      <c r="K207" s="9"/>
      <c r="L207" s="9">
        <v>0.1147</v>
      </c>
      <c r="M207" s="9"/>
      <c r="N207" s="9">
        <v>0.10199999999999999</v>
      </c>
      <c r="O207" s="9"/>
    </row>
    <row r="208" spans="3:15" ht="15.75" thickBot="1" x14ac:dyDescent="0.3">
      <c r="C208" s="69" t="s">
        <v>20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</row>
  </sheetData>
  <mergeCells count="27">
    <mergeCell ref="C208:O208"/>
    <mergeCell ref="D10:E10"/>
    <mergeCell ref="F10:G10"/>
    <mergeCell ref="H10:I10"/>
    <mergeCell ref="J10:K10"/>
    <mergeCell ref="L10:M10"/>
    <mergeCell ref="N10:O10"/>
    <mergeCell ref="N7:O7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C2:R2"/>
    <mergeCell ref="D4:O4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zoomScaleNormal="100" workbookViewId="0">
      <selection activeCell="G25" sqref="G25"/>
    </sheetView>
  </sheetViews>
  <sheetFormatPr defaultRowHeight="15" x14ac:dyDescent="0.25"/>
  <cols>
    <col min="1" max="1" width="5.140625" style="55" customWidth="1"/>
    <col min="2" max="2" width="29.42578125" style="63" bestFit="1" customWidth="1"/>
    <col min="3" max="8" width="23.140625" style="63" customWidth="1"/>
    <col min="9" max="16384" width="9.140625" style="53"/>
  </cols>
  <sheetData>
    <row r="2" spans="2:14" ht="15.75" thickBot="1" x14ac:dyDescent="0.3">
      <c r="B2" s="70" t="s">
        <v>257</v>
      </c>
      <c r="C2" s="70"/>
      <c r="D2" s="29"/>
      <c r="E2" s="29"/>
      <c r="F2" s="29"/>
      <c r="G2" s="29"/>
      <c r="H2" s="29"/>
    </row>
    <row r="3" spans="2:14" x14ac:dyDescent="0.25">
      <c r="B3" s="30"/>
      <c r="C3" s="30" t="s">
        <v>253</v>
      </c>
      <c r="D3" s="30" t="s">
        <v>252</v>
      </c>
      <c r="E3" s="30" t="s">
        <v>251</v>
      </c>
      <c r="F3" s="30" t="s">
        <v>250</v>
      </c>
      <c r="G3" s="30" t="s">
        <v>249</v>
      </c>
      <c r="H3" s="31" t="s">
        <v>248</v>
      </c>
    </row>
    <row r="4" spans="2:14" x14ac:dyDescent="0.25">
      <c r="B4" s="36"/>
      <c r="C4" s="32" t="s">
        <v>245</v>
      </c>
      <c r="D4" s="32" t="s">
        <v>247</v>
      </c>
      <c r="E4" s="32" t="s">
        <v>246</v>
      </c>
      <c r="F4" s="32" t="s">
        <v>246</v>
      </c>
      <c r="G4" s="32" t="s">
        <v>245</v>
      </c>
      <c r="H4" s="33" t="s">
        <v>244</v>
      </c>
    </row>
    <row r="5" spans="2:14" x14ac:dyDescent="0.25">
      <c r="B5" s="36"/>
      <c r="C5" s="32" t="s">
        <v>222</v>
      </c>
      <c r="D5" s="32" t="s">
        <v>222</v>
      </c>
      <c r="E5" s="32" t="s">
        <v>222</v>
      </c>
      <c r="F5" s="32" t="s">
        <v>221</v>
      </c>
      <c r="G5" s="32" t="s">
        <v>243</v>
      </c>
      <c r="H5" s="33" t="s">
        <v>243</v>
      </c>
    </row>
    <row r="6" spans="2:14" x14ac:dyDescent="0.25">
      <c r="B6" s="36" t="s">
        <v>242</v>
      </c>
      <c r="C6" s="34">
        <f>'Tabel fra pensionsanalyse'!D82</f>
        <v>8.5081900000000002E-2</v>
      </c>
      <c r="D6" s="34">
        <f>'Tabel fra pensionsanalyse'!F82</f>
        <v>8.1483200000000006E-2</v>
      </c>
      <c r="E6" s="34">
        <f>'Tabel fra pensionsanalyse'!H82</f>
        <v>7.38264E-2</v>
      </c>
      <c r="F6" s="34">
        <f>'Tabel fra pensionsanalyse'!J82</f>
        <v>8.3845299999999998E-2</v>
      </c>
      <c r="G6" s="34">
        <f>'Tabel fra pensionsanalyse'!L82</f>
        <v>1.4979299999999999E-2</v>
      </c>
      <c r="H6" s="35">
        <f>'Tabel fra pensionsanalyse'!N181</f>
        <v>2.9157200000000001E-2</v>
      </c>
    </row>
    <row r="7" spans="2:14" ht="33" customHeight="1" x14ac:dyDescent="0.25">
      <c r="B7" s="37" t="s">
        <v>241</v>
      </c>
      <c r="C7" s="37" t="s">
        <v>88</v>
      </c>
      <c r="D7" s="37" t="s">
        <v>97</v>
      </c>
      <c r="E7" s="37" t="s">
        <v>158</v>
      </c>
      <c r="F7" s="37" t="s">
        <v>98</v>
      </c>
      <c r="G7" s="37" t="s">
        <v>70</v>
      </c>
      <c r="H7" s="38" t="s">
        <v>43</v>
      </c>
    </row>
    <row r="8" spans="2:14" x14ac:dyDescent="0.25">
      <c r="B8" s="36" t="s">
        <v>240</v>
      </c>
      <c r="C8" s="34">
        <v>4.9900100000000003E-2</v>
      </c>
      <c r="D8" s="34">
        <v>6.4899100000000001E-2</v>
      </c>
      <c r="E8" s="34">
        <v>6.3978800000000002E-2</v>
      </c>
      <c r="F8" s="34">
        <v>7.1518300000000007E-2</v>
      </c>
      <c r="G8" s="34">
        <v>-5.6539999999999997E-4</v>
      </c>
      <c r="H8" s="35">
        <v>-5.6157999999999998E-3</v>
      </c>
    </row>
    <row r="9" spans="2:14" x14ac:dyDescent="0.25">
      <c r="B9" s="36" t="s">
        <v>239</v>
      </c>
      <c r="C9" s="34">
        <f>C6-C8</f>
        <v>3.5181799999999999E-2</v>
      </c>
      <c r="D9" s="34">
        <f>D6-D8</f>
        <v>1.6584100000000004E-2</v>
      </c>
      <c r="E9" s="34">
        <f>E6-E8</f>
        <v>9.847599999999998E-3</v>
      </c>
      <c r="F9" s="34">
        <f>F6-F8</f>
        <v>1.2326999999999991E-2</v>
      </c>
      <c r="G9" s="34">
        <f>G6-G8</f>
        <v>1.55447E-2</v>
      </c>
      <c r="H9" s="35">
        <f>H6-H8</f>
        <v>3.4772999999999998E-2</v>
      </c>
      <c r="J9" s="7" t="s">
        <v>259</v>
      </c>
      <c r="K9" s="7"/>
    </row>
    <row r="10" spans="2:14" x14ac:dyDescent="0.25">
      <c r="B10" s="36" t="s">
        <v>238</v>
      </c>
      <c r="C10" s="39">
        <f>EXP(C6)-1</f>
        <v>8.8806236277605644E-2</v>
      </c>
      <c r="D10" s="39">
        <f>EXP(D6)-1</f>
        <v>8.4894991195046288E-2</v>
      </c>
      <c r="E10" s="40">
        <f>EXP(E6)-1</f>
        <v>7.6619888059688668E-2</v>
      </c>
      <c r="F10" s="39">
        <f>EXP(F6)-1</f>
        <v>8.7460650632899206E-2</v>
      </c>
      <c r="G10" s="40">
        <f>EXP(G6)-1</f>
        <v>1.5092051992762867E-2</v>
      </c>
      <c r="H10" s="41">
        <f>EXP(H6)-1</f>
        <v>2.9586432741536717E-2</v>
      </c>
      <c r="J10" s="52">
        <f>E10*AVERAGE('ATR116'!$F$7:$P$7)</f>
        <v>32.173387540700183</v>
      </c>
      <c r="K10" s="52">
        <f>G10*AVERAGE('ATR116'!$F$7:$P$7)</f>
        <v>6.3372898322337896</v>
      </c>
      <c r="M10" s="54"/>
      <c r="N10" s="54"/>
    </row>
    <row r="11" spans="2:14" ht="15.75" thickBot="1" x14ac:dyDescent="0.3">
      <c r="B11" s="64" t="s">
        <v>237</v>
      </c>
      <c r="C11" s="42">
        <f t="shared" ref="C11:H11" si="0">EXP(C9)-1</f>
        <v>3.5808001577978033E-2</v>
      </c>
      <c r="D11" s="42">
        <f t="shared" si="0"/>
        <v>1.6722379542733812E-2</v>
      </c>
      <c r="E11" s="43">
        <f t="shared" si="0"/>
        <v>9.8962471676999897E-3</v>
      </c>
      <c r="F11" s="42">
        <f t="shared" si="0"/>
        <v>1.2403290620374374E-2</v>
      </c>
      <c r="G11" s="43">
        <f t="shared" si="0"/>
        <v>1.5666147320414936E-2</v>
      </c>
      <c r="H11" s="44">
        <f t="shared" si="0"/>
        <v>3.5384649805930923E-2</v>
      </c>
      <c r="J11" s="52">
        <f>E11*AVERAGE('ATR116'!$F$7:$P$7)</f>
        <v>4.1555241516005683</v>
      </c>
      <c r="K11" s="52">
        <f>G11*AVERAGE('ATR116'!$F$7:$P$7)</f>
        <v>6.5783576793633269</v>
      </c>
      <c r="M11" s="54"/>
      <c r="N11" s="54"/>
    </row>
    <row r="13" spans="2:14" ht="15.75" thickBot="1" x14ac:dyDescent="0.3">
      <c r="B13" s="70" t="s">
        <v>256</v>
      </c>
      <c r="C13" s="70"/>
      <c r="D13" s="29"/>
      <c r="E13" s="29"/>
      <c r="F13" s="29"/>
      <c r="G13" s="29"/>
      <c r="H13" s="29"/>
    </row>
    <row r="14" spans="2:14" x14ac:dyDescent="0.25">
      <c r="B14" s="30"/>
      <c r="C14" s="30" t="s">
        <v>253</v>
      </c>
      <c r="D14" s="30" t="s">
        <v>252</v>
      </c>
      <c r="E14" s="30" t="s">
        <v>251</v>
      </c>
      <c r="F14" s="30" t="s">
        <v>250</v>
      </c>
      <c r="G14" s="30" t="s">
        <v>249</v>
      </c>
      <c r="H14" s="31" t="s">
        <v>248</v>
      </c>
    </row>
    <row r="15" spans="2:14" x14ac:dyDescent="0.25">
      <c r="B15" s="36"/>
      <c r="C15" s="32" t="s">
        <v>245</v>
      </c>
      <c r="D15" s="32" t="s">
        <v>247</v>
      </c>
      <c r="E15" s="32" t="s">
        <v>246</v>
      </c>
      <c r="F15" s="32" t="s">
        <v>246</v>
      </c>
      <c r="G15" s="32" t="s">
        <v>245</v>
      </c>
      <c r="H15" s="33" t="s">
        <v>244</v>
      </c>
    </row>
    <row r="16" spans="2:14" x14ac:dyDescent="0.25">
      <c r="B16" s="36"/>
      <c r="C16" s="32" t="s">
        <v>222</v>
      </c>
      <c r="D16" s="32" t="s">
        <v>222</v>
      </c>
      <c r="E16" s="32" t="s">
        <v>222</v>
      </c>
      <c r="F16" s="32" t="s">
        <v>221</v>
      </c>
      <c r="G16" s="32" t="s">
        <v>243</v>
      </c>
      <c r="H16" s="33" t="s">
        <v>243</v>
      </c>
    </row>
    <row r="17" spans="2:14" x14ac:dyDescent="0.25">
      <c r="B17" s="36" t="s">
        <v>242</v>
      </c>
      <c r="C17" s="34">
        <f>'Tabel fra pensionsanalyse'!D83</f>
        <v>0.1371368</v>
      </c>
      <c r="D17" s="34">
        <f>'Tabel fra pensionsanalyse'!F83</f>
        <v>7.8762600000000002E-2</v>
      </c>
      <c r="E17" s="34">
        <f>'Tabel fra pensionsanalyse'!H83</f>
        <v>7.2886599999999996E-2</v>
      </c>
      <c r="F17" s="34">
        <f>'Tabel fra pensionsanalyse'!J83</f>
        <v>9.2227100000000006E-2</v>
      </c>
      <c r="G17" s="34">
        <f>'Tabel fra pensionsanalyse'!L83</f>
        <v>4.9103500000000001E-2</v>
      </c>
      <c r="H17" s="35">
        <f>'Tabel fra pensionsanalyse'!N181</f>
        <v>2.9157200000000001E-2</v>
      </c>
    </row>
    <row r="18" spans="2:14" ht="31.5" customHeight="1" x14ac:dyDescent="0.25">
      <c r="B18" s="37" t="s">
        <v>241</v>
      </c>
      <c r="C18" s="37" t="s">
        <v>88</v>
      </c>
      <c r="D18" s="37" t="s">
        <v>97</v>
      </c>
      <c r="E18" s="37" t="s">
        <v>158</v>
      </c>
      <c r="F18" s="37" t="s">
        <v>98</v>
      </c>
      <c r="G18" s="37" t="s">
        <v>70</v>
      </c>
      <c r="H18" s="38" t="s">
        <v>43</v>
      </c>
    </row>
    <row r="19" spans="2:14" x14ac:dyDescent="0.25">
      <c r="B19" s="36" t="s">
        <v>240</v>
      </c>
      <c r="C19" s="34">
        <v>4.9900100000000003E-2</v>
      </c>
      <c r="D19" s="34">
        <v>6.4899100000000001E-2</v>
      </c>
      <c r="E19" s="34">
        <v>6.3978800000000002E-2</v>
      </c>
      <c r="F19" s="34">
        <v>7.1518300000000007E-2</v>
      </c>
      <c r="G19" s="34">
        <v>-5.6539999999999997E-4</v>
      </c>
      <c r="H19" s="35">
        <v>-5.6157999999999998E-3</v>
      </c>
    </row>
    <row r="20" spans="2:14" x14ac:dyDescent="0.25">
      <c r="B20" s="36" t="s">
        <v>239</v>
      </c>
      <c r="C20" s="34">
        <f>C17-C19</f>
        <v>8.72367E-2</v>
      </c>
      <c r="D20" s="34">
        <f>D17-D19</f>
        <v>1.3863500000000001E-2</v>
      </c>
      <c r="E20" s="34">
        <f>E17-E19</f>
        <v>8.9077999999999935E-3</v>
      </c>
      <c r="F20" s="34">
        <f>F17-F19</f>
        <v>2.0708799999999999E-2</v>
      </c>
      <c r="G20" s="34">
        <f>G17-G19</f>
        <v>4.9668900000000002E-2</v>
      </c>
      <c r="H20" s="35">
        <f>H17-H19</f>
        <v>3.4772999999999998E-2</v>
      </c>
      <c r="J20" s="7" t="s">
        <v>260</v>
      </c>
    </row>
    <row r="21" spans="2:14" x14ac:dyDescent="0.25">
      <c r="B21" s="36" t="s">
        <v>238</v>
      </c>
      <c r="C21" s="39">
        <f>EXP(C17)-1</f>
        <v>0.14698504534261381</v>
      </c>
      <c r="D21" s="39">
        <f>EXP(D17)-1</f>
        <v>8.1947437257688938E-2</v>
      </c>
      <c r="E21" s="40">
        <f>EXP(E17)-1</f>
        <v>7.5608555988266657E-2</v>
      </c>
      <c r="F21" s="39">
        <f>EXP(F17)-1</f>
        <v>9.6613834806236198E-2</v>
      </c>
      <c r="G21" s="40">
        <f>EXP(G17)-1</f>
        <v>5.0329054171635246E-2</v>
      </c>
      <c r="H21" s="41">
        <f>EXP(H17)-1</f>
        <v>2.9586432741536717E-2</v>
      </c>
      <c r="J21" s="52">
        <f>E21*'ATR116'!$Q$17</f>
        <v>73.876432705626371</v>
      </c>
      <c r="K21" s="52">
        <f>G21*'ATR116'!$Q$17</f>
        <v>49.176061294248697</v>
      </c>
      <c r="M21" s="54"/>
      <c r="N21" s="54"/>
    </row>
    <row r="22" spans="2:14" ht="15.75" thickBot="1" x14ac:dyDescent="0.3">
      <c r="B22" s="64" t="s">
        <v>237</v>
      </c>
      <c r="C22" s="42">
        <f t="shared" ref="C22:H22" si="1">EXP(C20)-1</f>
        <v>9.115492552455251E-2</v>
      </c>
      <c r="D22" s="42">
        <f t="shared" si="1"/>
        <v>1.3960043945885348E-2</v>
      </c>
      <c r="E22" s="43">
        <f t="shared" si="1"/>
        <v>8.9475925172548543E-3</v>
      </c>
      <c r="F22" s="42">
        <f t="shared" si="1"/>
        <v>2.092471507039706E-2</v>
      </c>
      <c r="G22" s="43">
        <f t="shared" si="1"/>
        <v>5.0923078133613409E-2</v>
      </c>
      <c r="H22" s="44">
        <f t="shared" si="1"/>
        <v>3.5384649805930923E-2</v>
      </c>
      <c r="J22" s="52">
        <f>E22*'ATR116'!$Q$17</f>
        <v>8.7426113068595619</v>
      </c>
      <c r="K22" s="52">
        <f>G22*'ATR116'!$Q$17</f>
        <v>49.756476707279724</v>
      </c>
      <c r="M22" s="54"/>
      <c r="N22" s="54"/>
    </row>
    <row r="26" spans="2:14" x14ac:dyDescent="0.25">
      <c r="B26" s="56"/>
      <c r="C26" s="56"/>
      <c r="D26" s="56"/>
      <c r="E26" s="56"/>
      <c r="F26" s="56"/>
      <c r="G26" s="56"/>
      <c r="H26" s="56"/>
      <c r="I26" s="55"/>
      <c r="J26" s="55"/>
      <c r="K26" s="55"/>
      <c r="L26" s="55"/>
    </row>
    <row r="27" spans="2:14" x14ac:dyDescent="0.25">
      <c r="B27" s="56"/>
      <c r="C27" s="56"/>
      <c r="D27" s="56"/>
      <c r="E27" s="56"/>
      <c r="F27" s="56"/>
      <c r="G27" s="56"/>
      <c r="H27" s="56"/>
      <c r="I27" s="55"/>
      <c r="J27" s="55"/>
      <c r="K27" s="55"/>
      <c r="L27" s="55"/>
    </row>
    <row r="28" spans="2:14" x14ac:dyDescent="0.25">
      <c r="B28" s="57"/>
      <c r="C28" s="57"/>
      <c r="D28" s="57"/>
      <c r="E28" s="57"/>
      <c r="F28" s="57"/>
      <c r="G28" s="57"/>
      <c r="H28" s="57"/>
      <c r="I28" s="55"/>
      <c r="J28" s="55"/>
      <c r="K28" s="55"/>
      <c r="L28" s="55"/>
    </row>
    <row r="29" spans="2:14" x14ac:dyDescent="0.25">
      <c r="B29" s="57"/>
      <c r="C29" s="58"/>
      <c r="D29" s="58"/>
      <c r="E29" s="58"/>
      <c r="F29" s="58"/>
      <c r="G29" s="58"/>
      <c r="H29" s="58"/>
      <c r="I29" s="55"/>
      <c r="J29" s="55"/>
      <c r="K29" s="55"/>
      <c r="L29" s="55"/>
    </row>
    <row r="30" spans="2:14" x14ac:dyDescent="0.25">
      <c r="B30" s="57"/>
      <c r="C30" s="58"/>
      <c r="D30" s="58"/>
      <c r="E30" s="58"/>
      <c r="F30" s="58"/>
      <c r="G30" s="58"/>
      <c r="H30" s="58"/>
      <c r="I30" s="55"/>
      <c r="J30" s="55"/>
      <c r="K30" s="55"/>
      <c r="L30" s="55"/>
    </row>
    <row r="31" spans="2:14" x14ac:dyDescent="0.25">
      <c r="B31" s="57"/>
      <c r="C31" s="59"/>
      <c r="D31" s="59"/>
      <c r="E31" s="59"/>
      <c r="F31" s="59"/>
      <c r="G31" s="59"/>
      <c r="H31" s="59"/>
      <c r="I31" s="55"/>
      <c r="J31" s="55"/>
      <c r="K31" s="55"/>
      <c r="L31" s="55"/>
    </row>
    <row r="32" spans="2:14" x14ac:dyDescent="0.25">
      <c r="B32" s="57"/>
      <c r="C32" s="57"/>
      <c r="D32" s="57"/>
      <c r="E32" s="57"/>
      <c r="F32" s="57"/>
      <c r="G32" s="57"/>
      <c r="H32" s="57"/>
      <c r="I32" s="55"/>
      <c r="J32" s="55"/>
      <c r="K32" s="55"/>
      <c r="L32" s="55"/>
    </row>
    <row r="33" spans="2:12" x14ac:dyDescent="0.25">
      <c r="B33" s="57"/>
      <c r="C33" s="60"/>
      <c r="D33" s="60"/>
      <c r="E33" s="60"/>
      <c r="F33" s="60"/>
      <c r="G33" s="60"/>
      <c r="H33" s="60"/>
      <c r="I33" s="55"/>
      <c r="J33" s="55"/>
      <c r="K33" s="55"/>
      <c r="L33" s="55"/>
    </row>
    <row r="34" spans="2:12" x14ac:dyDescent="0.25">
      <c r="B34" s="61"/>
      <c r="C34" s="61"/>
      <c r="D34" s="61"/>
      <c r="E34" s="61"/>
      <c r="F34" s="61"/>
      <c r="G34" s="61"/>
      <c r="H34" s="61"/>
      <c r="I34" s="55"/>
      <c r="J34" s="55"/>
      <c r="K34" s="55"/>
      <c r="L34" s="55"/>
    </row>
    <row r="35" spans="2:12" x14ac:dyDescent="0.25">
      <c r="B35" s="57"/>
      <c r="C35" s="59"/>
      <c r="D35" s="59"/>
      <c r="E35" s="59"/>
      <c r="F35" s="59"/>
      <c r="G35" s="59"/>
      <c r="H35" s="59"/>
      <c r="I35" s="55"/>
      <c r="J35" s="55"/>
      <c r="K35" s="55"/>
      <c r="L35" s="55"/>
    </row>
    <row r="36" spans="2:12" x14ac:dyDescent="0.25">
      <c r="B36" s="57"/>
      <c r="C36" s="59"/>
      <c r="D36" s="59"/>
      <c r="E36" s="59"/>
      <c r="F36" s="59"/>
      <c r="G36" s="59"/>
      <c r="H36" s="59"/>
      <c r="I36" s="55"/>
      <c r="J36" s="55"/>
      <c r="K36" s="55"/>
      <c r="L36" s="55"/>
    </row>
    <row r="37" spans="2:12" x14ac:dyDescent="0.25">
      <c r="B37" s="57"/>
      <c r="C37" s="59"/>
      <c r="D37" s="59"/>
      <c r="E37" s="62"/>
      <c r="F37" s="59"/>
      <c r="G37" s="62"/>
      <c r="H37" s="59"/>
      <c r="I37" s="55"/>
      <c r="J37" s="55"/>
      <c r="K37" s="55"/>
      <c r="L37" s="55"/>
    </row>
    <row r="38" spans="2:12" x14ac:dyDescent="0.25">
      <c r="B38" s="57"/>
      <c r="C38" s="59"/>
      <c r="D38" s="59"/>
      <c r="E38" s="62"/>
      <c r="F38" s="59"/>
      <c r="G38" s="62"/>
      <c r="H38" s="59"/>
      <c r="I38" s="55"/>
      <c r="J38" s="55"/>
      <c r="K38" s="55"/>
      <c r="L38" s="55"/>
    </row>
    <row r="39" spans="2:12" x14ac:dyDescent="0.25">
      <c r="B39" s="56"/>
      <c r="C39" s="56"/>
      <c r="D39" s="56"/>
      <c r="E39" s="56"/>
      <c r="F39" s="56"/>
      <c r="G39" s="56"/>
      <c r="H39" s="56"/>
      <c r="I39" s="55"/>
      <c r="J39" s="55"/>
      <c r="K39" s="55"/>
      <c r="L39" s="55"/>
    </row>
    <row r="40" spans="2:12" x14ac:dyDescent="0.25">
      <c r="B40" s="56"/>
      <c r="C40" s="56"/>
      <c r="D40" s="56"/>
      <c r="E40" s="56"/>
      <c r="F40" s="56"/>
      <c r="G40" s="56"/>
      <c r="H40" s="56"/>
      <c r="I40" s="55"/>
      <c r="J40" s="55"/>
      <c r="K40" s="55"/>
      <c r="L40" s="55"/>
    </row>
    <row r="41" spans="2:12" x14ac:dyDescent="0.25">
      <c r="B41" s="56"/>
      <c r="C41" s="56"/>
      <c r="D41" s="56"/>
      <c r="E41" s="56"/>
      <c r="F41" s="56"/>
      <c r="G41" s="56"/>
      <c r="H41" s="56"/>
      <c r="I41" s="55"/>
      <c r="J41" s="55"/>
      <c r="K41" s="55"/>
      <c r="L41" s="55"/>
    </row>
    <row r="42" spans="2:12" x14ac:dyDescent="0.25">
      <c r="B42" s="56"/>
      <c r="C42" s="56"/>
      <c r="D42" s="56"/>
      <c r="E42" s="56"/>
      <c r="F42" s="56"/>
      <c r="G42" s="56"/>
      <c r="H42" s="56"/>
      <c r="I42" s="55"/>
      <c r="J42" s="55"/>
      <c r="K42" s="55"/>
      <c r="L42" s="55"/>
    </row>
    <row r="43" spans="2:12" x14ac:dyDescent="0.25">
      <c r="B43" s="56"/>
      <c r="C43" s="56"/>
      <c r="D43" s="56"/>
      <c r="E43" s="56"/>
      <c r="F43" s="56"/>
      <c r="G43" s="56"/>
      <c r="H43" s="56"/>
      <c r="I43" s="55"/>
      <c r="J43" s="55"/>
      <c r="K43" s="55"/>
      <c r="L43" s="55"/>
    </row>
    <row r="44" spans="2:12" x14ac:dyDescent="0.25">
      <c r="B44" s="56"/>
      <c r="C44" s="56"/>
      <c r="D44" s="56"/>
      <c r="E44" s="56"/>
      <c r="F44" s="56"/>
      <c r="G44" s="56"/>
      <c r="H44" s="56"/>
      <c r="I44" s="55"/>
      <c r="J44" s="55"/>
      <c r="K44" s="55"/>
      <c r="L44" s="55"/>
    </row>
    <row r="45" spans="2:12" x14ac:dyDescent="0.25">
      <c r="B45" s="56"/>
      <c r="C45" s="56"/>
      <c r="D45" s="56"/>
      <c r="E45" s="56"/>
      <c r="F45" s="56"/>
      <c r="G45" s="56"/>
      <c r="H45" s="56"/>
      <c r="I45" s="55"/>
      <c r="J45" s="55"/>
      <c r="K45" s="55"/>
      <c r="L45" s="55"/>
    </row>
  </sheetData>
  <mergeCells count="2">
    <mergeCell ref="B13:C13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ATR116</vt:lpstr>
      <vt:lpstr>Tabel fra pensionsanalyse</vt:lpstr>
      <vt:lpstr>Lønpræmier i vandsektoren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2020-05-06T04:30:21Z</dcterms:created>
  <dcterms:modified xsi:type="dcterms:W3CDTF">2020-05-06T04:30:30Z</dcterms:modified>
</cp:coreProperties>
</file>